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HSTE\Safety Management\ProgramServices\Grants\Administrative\Risk Assessment\"/>
    </mc:Choice>
  </mc:AlternateContent>
  <bookViews>
    <workbookView xWindow="0" yWindow="600" windowWidth="25200" windowHeight="12570"/>
  </bookViews>
  <sheets>
    <sheet name="Sheet2" sheetId="2" r:id="rId1"/>
    <sheet name="Sheet1" sheetId="1" r:id="rId2"/>
  </sheets>
  <definedNames>
    <definedName name="_xlnm.Print_Titles" localSheetId="0">Sheet2!$1:$3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93" i="2"/>
  <c r="E74" i="2"/>
  <c r="E72" i="2"/>
  <c r="E71" i="2"/>
  <c r="E70" i="2"/>
  <c r="E61" i="2"/>
  <c r="E60" i="2"/>
  <c r="E59" i="2"/>
  <c r="E58" i="2"/>
  <c r="E57" i="2"/>
  <c r="E53" i="2"/>
  <c r="E52" i="2"/>
  <c r="E51" i="2"/>
  <c r="E50" i="2"/>
  <c r="E49" i="2"/>
  <c r="E48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28" i="2"/>
  <c r="E27" i="2"/>
  <c r="E22" i="2"/>
  <c r="E12" i="2"/>
  <c r="E11" i="2"/>
  <c r="E7" i="2"/>
  <c r="E6" i="2"/>
  <c r="E5" i="2"/>
  <c r="E4" i="2"/>
  <c r="J115" i="2" l="1"/>
  <c r="J114" i="2"/>
  <c r="J113" i="2"/>
  <c r="J112" i="2"/>
  <c r="J111" i="2"/>
  <c r="J110" i="2"/>
  <c r="J109" i="2"/>
  <c r="J108" i="2"/>
  <c r="J107" i="2"/>
  <c r="J106" i="2"/>
  <c r="J105" i="2"/>
  <c r="J104" i="2"/>
  <c r="J103" i="2"/>
  <c r="J93" i="2"/>
  <c r="J82" i="2"/>
  <c r="J74" i="2"/>
  <c r="J72" i="2"/>
  <c r="J71" i="2"/>
  <c r="J70" i="2"/>
  <c r="J61" i="2"/>
  <c r="J60" i="2"/>
  <c r="J59" i="2"/>
  <c r="J58" i="2"/>
  <c r="J57" i="2"/>
  <c r="J53" i="2"/>
  <c r="J52" i="2"/>
  <c r="J51" i="2"/>
  <c r="J50" i="2"/>
  <c r="J49" i="2"/>
  <c r="J48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28" i="2"/>
  <c r="J27" i="2"/>
  <c r="J26" i="2"/>
  <c r="J22" i="2"/>
  <c r="J21" i="2"/>
  <c r="J125" i="2" s="1"/>
  <c r="J12" i="2"/>
  <c r="J11" i="2"/>
  <c r="J7" i="2"/>
  <c r="J6" i="2"/>
  <c r="J5" i="2"/>
  <c r="J4" i="2"/>
  <c r="D18" i="2"/>
  <c r="E18" i="2" s="1"/>
  <c r="J18" i="2" s="1"/>
  <c r="D77" i="2"/>
  <c r="E77" i="2" s="1"/>
  <c r="J77" i="2" s="1"/>
  <c r="D102" i="2"/>
  <c r="E102" i="2" s="1"/>
  <c r="J102" i="2" s="1"/>
  <c r="D82" i="2"/>
  <c r="E82" i="2" s="1"/>
  <c r="D92" i="2"/>
  <c r="E92" i="2" s="1"/>
  <c r="J92" i="2" s="1"/>
  <c r="D66" i="2"/>
  <c r="E66" i="2" s="1"/>
  <c r="J66" i="2" s="1"/>
  <c r="D118" i="2"/>
  <c r="E118" i="2" s="1"/>
  <c r="J118" i="2" s="1"/>
  <c r="D98" i="2"/>
  <c r="E98" i="2" s="1"/>
  <c r="J98" i="2" s="1"/>
  <c r="D69" i="2"/>
  <c r="E69" i="2" s="1"/>
  <c r="J69" i="2" s="1"/>
  <c r="D56" i="2"/>
  <c r="E56" i="2" s="1"/>
  <c r="J56" i="2" s="1"/>
  <c r="D47" i="2"/>
  <c r="E47" i="2" s="1"/>
  <c r="J47" i="2" s="1"/>
  <c r="D31" i="2"/>
  <c r="E31" i="2" s="1"/>
  <c r="J31" i="2" s="1"/>
  <c r="D25" i="2"/>
  <c r="E25" i="2" s="1"/>
  <c r="J25" i="2" s="1"/>
  <c r="D21" i="2"/>
  <c r="E21" i="2" s="1"/>
  <c r="D15" i="2"/>
  <c r="E15" i="2" s="1"/>
  <c r="J15" i="2" s="1"/>
  <c r="D10" i="2"/>
  <c r="E10" i="2" s="1"/>
  <c r="J10" i="2" s="1"/>
  <c r="J123" i="2" l="1"/>
  <c r="J122" i="2"/>
  <c r="J124" i="2"/>
  <c r="J120" i="2"/>
  <c r="D73" i="2"/>
  <c r="E73" i="2" s="1"/>
  <c r="J73" i="2" s="1"/>
</calcChain>
</file>

<file path=xl/sharedStrings.xml><?xml version="1.0" encoding="utf-8"?>
<sst xmlns="http://schemas.openxmlformats.org/spreadsheetml/2006/main" count="269" uniqueCount="253">
  <si>
    <t>Subrecipient</t>
  </si>
  <si>
    <t>Federal ID #</t>
  </si>
  <si>
    <t>Federal ID Number</t>
  </si>
  <si>
    <t>Sub-award Description</t>
  </si>
  <si>
    <t>Review Date</t>
  </si>
  <si>
    <t>Reviewer</t>
  </si>
  <si>
    <t>Budget Amount</t>
  </si>
  <si>
    <t>Budget</t>
  </si>
  <si>
    <t>Prior Experience</t>
  </si>
  <si>
    <t>Personnel</t>
  </si>
  <si>
    <t>Audit History</t>
  </si>
  <si>
    <t>Federal Monitoring</t>
  </si>
  <si>
    <t>Allegheny County</t>
  </si>
  <si>
    <t>Bethlehem City</t>
  </si>
  <si>
    <t>Bucks County</t>
  </si>
  <si>
    <t>Cambria County</t>
  </si>
  <si>
    <t>Chester County</t>
  </si>
  <si>
    <t>Cumberland County</t>
  </si>
  <si>
    <t>Erie County</t>
  </si>
  <si>
    <t>Frackville Borough</t>
  </si>
  <si>
    <t>Indiana University of PA</t>
  </si>
  <si>
    <t>Lackawanna County</t>
  </si>
  <si>
    <t>Luzerne County</t>
  </si>
  <si>
    <t>Lycoming County</t>
  </si>
  <si>
    <t>North Central Highway Safety Network</t>
  </si>
  <si>
    <t>Northumberland County</t>
  </si>
  <si>
    <t>Philadelphia County</t>
  </si>
  <si>
    <t>Spring Township</t>
  </si>
  <si>
    <t>Washington City</t>
  </si>
  <si>
    <t>York County</t>
  </si>
  <si>
    <t>PA State Police</t>
  </si>
  <si>
    <t>PA DUI Association</t>
  </si>
  <si>
    <t>Children's Hospital of Philadelphia</t>
  </si>
  <si>
    <t>PA American Academy of Pediatrics</t>
  </si>
  <si>
    <t>Risk Assessment Score</t>
  </si>
  <si>
    <t>HSP Project #</t>
  </si>
  <si>
    <t>Projected Budget</t>
  </si>
  <si>
    <t>24-6000689</t>
  </si>
  <si>
    <t>23-6003044</t>
  </si>
  <si>
    <t>25-6001022</t>
  </si>
  <si>
    <t>23-6003040</t>
  </si>
  <si>
    <t>23-6003119</t>
  </si>
  <si>
    <t>25-6001027</t>
  </si>
  <si>
    <t>23-6002864</t>
  </si>
  <si>
    <t>25-1470695</t>
  </si>
  <si>
    <t>24-6000729</t>
  </si>
  <si>
    <t>24-6000731</t>
  </si>
  <si>
    <t>24-6000733</t>
  </si>
  <si>
    <t>23-2912655</t>
  </si>
  <si>
    <t>24-6000742</t>
  </si>
  <si>
    <t>23-6003047</t>
  </si>
  <si>
    <t>24-6001562</t>
  </si>
  <si>
    <t>25-6000886</t>
  </si>
  <si>
    <t>23-6003050</t>
  </si>
  <si>
    <t>23-1352166</t>
  </si>
  <si>
    <t>23-6003105</t>
  </si>
  <si>
    <t>23-7135840</t>
  </si>
  <si>
    <t>23-2373340</t>
  </si>
  <si>
    <t>25-6001017</t>
  </si>
  <si>
    <t>CP-2016-01-00-01</t>
  </si>
  <si>
    <t>Total Score</t>
  </si>
  <si>
    <t>CP-2016-01-00-02</t>
  </si>
  <si>
    <t>CP-2016-01-00-03</t>
  </si>
  <si>
    <t>CP-2016-01-00-04</t>
  </si>
  <si>
    <t>CP-2016-01-00-05</t>
  </si>
  <si>
    <t>CP-2016-01-00-06</t>
  </si>
  <si>
    <t>CP-2016-01-00-07</t>
  </si>
  <si>
    <t>CP-2016-01-00-08</t>
  </si>
  <si>
    <t>CP-2016-01-00-09</t>
  </si>
  <si>
    <t>CP-2016-01-00-10</t>
  </si>
  <si>
    <t>CP-2016-01-00-11</t>
  </si>
  <si>
    <t>CP-2016-01-00-12</t>
  </si>
  <si>
    <t>CP-2016-01-00-13</t>
  </si>
  <si>
    <t>CP-2016-01-00-14</t>
  </si>
  <si>
    <t>CP-2016-01-00-15</t>
  </si>
  <si>
    <t>CP-2016-01-00-16</t>
  </si>
  <si>
    <t>CP-2016-01-00-17</t>
  </si>
  <si>
    <t>CP-2016-01-00-18</t>
  </si>
  <si>
    <t>Delaware County</t>
  </si>
  <si>
    <t>23-6003046</t>
  </si>
  <si>
    <t>AL-2016-01-00-01</t>
  </si>
  <si>
    <t>CP-2016-02-00-01</t>
  </si>
  <si>
    <t>CP-2016-03-00-01</t>
  </si>
  <si>
    <t>CP-2016-04-00-01</t>
  </si>
  <si>
    <t>CP-2016-05-00-01</t>
  </si>
  <si>
    <t>DL-2016-01-00-01</t>
  </si>
  <si>
    <t>25-1671669</t>
  </si>
  <si>
    <t>OP-2016-01-00-01</t>
  </si>
  <si>
    <t>OP-2016-02-00-01</t>
  </si>
  <si>
    <t>PA-2016-01-00-01</t>
  </si>
  <si>
    <t>PT-2016-01-00-01</t>
  </si>
  <si>
    <t>PT-2016-02-00-01</t>
  </si>
  <si>
    <t>23-6003115</t>
  </si>
  <si>
    <t>PT-2016-03-00-01; M5TR-2016-01-00-01</t>
  </si>
  <si>
    <t>Pittsburgh City</t>
  </si>
  <si>
    <t>25-6000879</t>
  </si>
  <si>
    <t>RS-2016-01-00-01</t>
  </si>
  <si>
    <t>TPS-2016-01-00-01</t>
  </si>
  <si>
    <t>M2HVE-2016-01-00-01</t>
  </si>
  <si>
    <t>M2HVE-2016-02-00-01</t>
  </si>
  <si>
    <t>M3DA-2016-01-00-01</t>
  </si>
  <si>
    <t>M3DA-2016-01-00-02</t>
  </si>
  <si>
    <t>M3DA-2016-01-00-03</t>
  </si>
  <si>
    <t>M5HVE-2016-01-00-01</t>
  </si>
  <si>
    <t>Abington Township</t>
  </si>
  <si>
    <t>Allentown City</t>
  </si>
  <si>
    <t>Baldwin Borough</t>
  </si>
  <si>
    <t>Bethlehem Township</t>
  </si>
  <si>
    <t>Blair County</t>
  </si>
  <si>
    <t>Butler County</t>
  </si>
  <si>
    <t>Cambridge Springs Borough</t>
  </si>
  <si>
    <t>Clearfield Borough</t>
  </si>
  <si>
    <t>Dauphin County</t>
  </si>
  <si>
    <t>Easton City</t>
  </si>
  <si>
    <t>Ferguson Township</t>
  </si>
  <si>
    <t>Hatfield Township</t>
  </si>
  <si>
    <t>Haverford Township</t>
  </si>
  <si>
    <t>Hermitage City</t>
  </si>
  <si>
    <t>Hopewell Township</t>
  </si>
  <si>
    <t>Latrobe City</t>
  </si>
  <si>
    <t>Lebanon County</t>
  </si>
  <si>
    <t>Lehigh Township</t>
  </si>
  <si>
    <t>Lower Burrell City</t>
  </si>
  <si>
    <t>Lower Merion Township</t>
  </si>
  <si>
    <t>Lower Saucon Township</t>
  </si>
  <si>
    <t>Mifflin County</t>
  </si>
  <si>
    <t>Montgomery Township</t>
  </si>
  <si>
    <t>Moon Township</t>
  </si>
  <si>
    <t>Mt. Lebanon Township</t>
  </si>
  <si>
    <t>Old Lycoming Township</t>
  </si>
  <si>
    <t>Peters Township</t>
  </si>
  <si>
    <t>Plum Borough</t>
  </si>
  <si>
    <t>Pottstown Borough</t>
  </si>
  <si>
    <t>South Whitehall Township</t>
  </si>
  <si>
    <t>Towanda Borough</t>
  </si>
  <si>
    <t>Upper Darby Township</t>
  </si>
  <si>
    <t>Venango County</t>
  </si>
  <si>
    <t>Warren County</t>
  </si>
  <si>
    <t>Washington Township</t>
  </si>
  <si>
    <t>West Deer Township</t>
  </si>
  <si>
    <t>West Norriton Township</t>
  </si>
  <si>
    <t>M5HVE-2016-02-00-01</t>
  </si>
  <si>
    <t>M5HVE-2016-02-00-02</t>
  </si>
  <si>
    <t>M5HVE-2016-02-00-03</t>
  </si>
  <si>
    <t>M5HVE-2016-02-00-04</t>
  </si>
  <si>
    <t>M5HVE-2016-02-00-05</t>
  </si>
  <si>
    <t>M5HVE-2016-02-00-06</t>
  </si>
  <si>
    <t>M5HVE-2016-02-00-07</t>
  </si>
  <si>
    <t>M5HVE-2016-02-00-08</t>
  </si>
  <si>
    <t>M5HVE-2016-02-00-09</t>
  </si>
  <si>
    <t>M5HVE-2016-02-00-10</t>
  </si>
  <si>
    <t>M5HVE-2016-02-00-11</t>
  </si>
  <si>
    <t>M5HVE-2016-02-00-12</t>
  </si>
  <si>
    <t>M5HVE-2016-02-00-13</t>
  </si>
  <si>
    <t>M5HVE-2016-02-00-14</t>
  </si>
  <si>
    <t>M5HVE-2016-02-00-15</t>
  </si>
  <si>
    <t>M5HVE-2016-02-00-16</t>
  </si>
  <si>
    <t>M5HVE-2016-02-00-17</t>
  </si>
  <si>
    <t>M5HVE-2016-02-00-18</t>
  </si>
  <si>
    <t>M5HVE-2016-02-00-19</t>
  </si>
  <si>
    <t>M5HVE-2016-02-00-20</t>
  </si>
  <si>
    <t>M5HVE-2016-02-00-22</t>
  </si>
  <si>
    <t>M5HVE-2016-02-00-23</t>
  </si>
  <si>
    <t>M5HVE-2016-02-00-24</t>
  </si>
  <si>
    <t>M5HVE-2016-02-00-25</t>
  </si>
  <si>
    <t>M5HVE-2016-02-00-26</t>
  </si>
  <si>
    <t>M5HVE-2016-02-00-27</t>
  </si>
  <si>
    <t>M5HVE-2016-02-00-28</t>
  </si>
  <si>
    <t>M5HVE-2016-02-00-29</t>
  </si>
  <si>
    <t>M5HVE-2016-02-00-30</t>
  </si>
  <si>
    <t>M5HVE-2016-02-00-31</t>
  </si>
  <si>
    <t>M5HVE-2016-02-00-32</t>
  </si>
  <si>
    <t>M5HVE-2016-02-00-33</t>
  </si>
  <si>
    <t>M5HVE-2016-02-00-34</t>
  </si>
  <si>
    <t>M5HVE-2016-02-00-35</t>
  </si>
  <si>
    <t>M5HVE-2016-02-00-36</t>
  </si>
  <si>
    <t>M5HVE-2016-02-00-37</t>
  </si>
  <si>
    <t>M5HVE-2016-02-00-38</t>
  </si>
  <si>
    <t>M5HVE-2016-02-00-39</t>
  </si>
  <si>
    <t>M5HVE-2016-02-00-40</t>
  </si>
  <si>
    <t>M5HVE-2016-02-00-41</t>
  </si>
  <si>
    <t>M5HVE-2016-02-00-42</t>
  </si>
  <si>
    <t>M5HVE-2016-02-00-43</t>
  </si>
  <si>
    <t>M5HVE-2016-02-00-44</t>
  </si>
  <si>
    <t>M5HVE-2016-02-00-45</t>
  </si>
  <si>
    <t>M5HVE-2016-02-00-46</t>
  </si>
  <si>
    <t>M5HVE-2016-02-00-47</t>
  </si>
  <si>
    <t>M5HVE-2016-02-00-48</t>
  </si>
  <si>
    <t>M5HVE-2016-02-00-49</t>
  </si>
  <si>
    <t>M5HVE-2016-02-00-50</t>
  </si>
  <si>
    <t>M5HVE-2016-02-00-51</t>
  </si>
  <si>
    <t>M5CS-2016-01-00-01</t>
  </si>
  <si>
    <t>Clinton County</t>
  </si>
  <si>
    <t>M5CS-2016-01-00-02</t>
  </si>
  <si>
    <t>Potter County</t>
  </si>
  <si>
    <t>M5CS-2016-01-00-04</t>
  </si>
  <si>
    <t>PA District Attorney's Institute</t>
  </si>
  <si>
    <t>23-2481500</t>
  </si>
  <si>
    <t>M5TR-2016-02-00-01</t>
  </si>
  <si>
    <t>M5TR-2016-03-00-01</t>
  </si>
  <si>
    <t>M5TR-2016-04-00-01</t>
  </si>
  <si>
    <t>M9MA-2016-01-00-01</t>
  </si>
  <si>
    <t>23-6000025</t>
  </si>
  <si>
    <t>23-6003116</t>
  </si>
  <si>
    <t>25-6004117</t>
  </si>
  <si>
    <t>24-6001363</t>
  </si>
  <si>
    <t>23-6003045</t>
  </si>
  <si>
    <t>25-6001020</t>
  </si>
  <si>
    <t>25-6000297</t>
  </si>
  <si>
    <t>25-6000311</t>
  </si>
  <si>
    <t>23-6003043</t>
  </si>
  <si>
    <t>24-6000693</t>
  </si>
  <si>
    <t>25-1197270</t>
  </si>
  <si>
    <t>23-6000347</t>
  </si>
  <si>
    <t>23-6002307</t>
  </si>
  <si>
    <t>25-6001705</t>
  </si>
  <si>
    <t>25-6001754</t>
  </si>
  <si>
    <t>25-6001035</t>
  </si>
  <si>
    <t>25-6001921</t>
  </si>
  <si>
    <t>Kiskiminetas Township</t>
  </si>
  <si>
    <t>23-6003032</t>
  </si>
  <si>
    <t>26-6001465</t>
  </si>
  <si>
    <t>25-6002019</t>
  </si>
  <si>
    <t>23-6003034</t>
  </si>
  <si>
    <t>24-6001481</t>
  </si>
  <si>
    <t>23-6003033</t>
  </si>
  <si>
    <t>23-6005687</t>
  </si>
  <si>
    <t>25-6002189</t>
  </si>
  <si>
    <t>25-6002218</t>
  </si>
  <si>
    <t>24-6001507</t>
  </si>
  <si>
    <t>25-6002462</t>
  </si>
  <si>
    <t>25-6002548</t>
  </si>
  <si>
    <t>23-6002927</t>
  </si>
  <si>
    <t>23-6000504</t>
  </si>
  <si>
    <t>24-6000669</t>
  </si>
  <si>
    <t>25-6001041</t>
  </si>
  <si>
    <t>25-6003371</t>
  </si>
  <si>
    <t>23-6000561</t>
  </si>
  <si>
    <t>25-6003437</t>
  </si>
  <si>
    <t>23-6004695</t>
  </si>
  <si>
    <t>24-6000726</t>
  </si>
  <si>
    <t>24-6000746</t>
  </si>
  <si>
    <t>PA Dept. of Drug &amp; Alcohol Programs</t>
  </si>
  <si>
    <t>PA Dept. of Education</t>
  </si>
  <si>
    <t>M2HVE-2016-03-00-02</t>
  </si>
  <si>
    <t>PT-2016-04-00-02</t>
  </si>
  <si>
    <t>PT-2016-04-00-01</t>
  </si>
  <si>
    <t>Indiana County</t>
  </si>
  <si>
    <t>Total</t>
  </si>
  <si>
    <t>PA Dept. of Transportation</t>
  </si>
  <si>
    <t>M2HVE-2016-03-00-01</t>
  </si>
  <si>
    <t>23-6004593</t>
  </si>
  <si>
    <t>25-6000395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</si>
</sst>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5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Dot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Dot">
        <color auto="1"/>
      </bottom>
      <diagonal/>
    </border>
    <border>
      <left style="medium">
        <color auto="1"/>
      </left>
      <right style="thin">
        <color auto="1"/>
      </right>
      <top style="dashDot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dashDot">
        <color auto="1"/>
      </bottom>
      <diagonal/>
    </border>
    <border>
      <left style="thin">
        <color auto="1"/>
      </left>
      <right style="medium">
        <color auto="1"/>
      </right>
      <top style="dashDot">
        <color auto="1"/>
      </top>
      <bottom style="dashDot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thin">
        <color auto="1"/>
      </right>
      <top/>
      <bottom style="dashDot">
        <color auto="1"/>
      </bottom>
      <diagonal/>
    </border>
    <border>
      <left style="thin">
        <color auto="1"/>
      </left>
      <right/>
      <top/>
      <bottom style="dashDot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 applyAlignment="1"/>
    <xf numFmtId="0" fontId="0" fillId="0" borderId="8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31" xfId="0" applyBorder="1"/>
    <xf numFmtId="0" fontId="1" fillId="0" borderId="32" xfId="0" applyFont="1" applyBorder="1" applyAlignment="1">
      <alignment horizontal="right"/>
    </xf>
    <xf numFmtId="0" fontId="0" fillId="0" borderId="34" xfId="0" applyBorder="1"/>
    <xf numFmtId="0" fontId="1" fillId="0" borderId="8" xfId="0" applyFont="1" applyBorder="1" applyAlignment="1">
      <alignment horizontal="right"/>
    </xf>
    <xf numFmtId="164" fontId="1" fillId="0" borderId="13" xfId="0" applyNumberFormat="1" applyFont="1" applyBorder="1"/>
    <xf numFmtId="164" fontId="1" fillId="0" borderId="16" xfId="0" applyNumberFormat="1" applyFont="1" applyBorder="1"/>
    <xf numFmtId="164" fontId="0" fillId="0" borderId="8" xfId="0" applyNumberFormat="1" applyBorder="1"/>
    <xf numFmtId="164" fontId="0" fillId="0" borderId="34" xfId="0" applyNumberFormat="1" applyBorder="1"/>
    <xf numFmtId="164" fontId="1" fillId="0" borderId="8" xfId="0" applyNumberFormat="1" applyFont="1" applyBorder="1"/>
    <xf numFmtId="164" fontId="0" fillId="0" borderId="22" xfId="0" applyNumberFormat="1" applyBorder="1"/>
    <xf numFmtId="164" fontId="1" fillId="0" borderId="32" xfId="0" applyNumberFormat="1" applyFont="1" applyBorder="1"/>
    <xf numFmtId="164" fontId="1" fillId="0" borderId="3" xfId="0" applyNumberFormat="1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34" xfId="0" applyFill="1" applyBorder="1"/>
    <xf numFmtId="0" fontId="0" fillId="0" borderId="26" xfId="0" applyFill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/>
    <xf numFmtId="164" fontId="1" fillId="0" borderId="16" xfId="0" applyNumberFormat="1" applyFont="1" applyFill="1" applyBorder="1"/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/>
    <xf numFmtId="164" fontId="0" fillId="0" borderId="31" xfId="0" applyNumberFormat="1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34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" fillId="0" borderId="32" xfId="0" applyFont="1" applyFill="1" applyBorder="1" applyAlignment="1">
      <alignment horizontal="right"/>
    </xf>
    <xf numFmtId="164" fontId="1" fillId="0" borderId="33" xfId="0" applyNumberFormat="1" applyFont="1" applyFill="1" applyBorder="1"/>
    <xf numFmtId="0" fontId="0" fillId="0" borderId="29" xfId="0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64" fontId="1" fillId="0" borderId="32" xfId="0" applyNumberFormat="1" applyFont="1" applyFill="1" applyBorder="1"/>
    <xf numFmtId="0" fontId="0" fillId="0" borderId="30" xfId="0" applyFill="1" applyBorder="1"/>
    <xf numFmtId="164" fontId="0" fillId="0" borderId="30" xfId="0" applyNumberForma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1" fillId="0" borderId="39" xfId="0" applyFont="1" applyFill="1" applyBorder="1" applyAlignment="1">
      <alignment horizontal="right"/>
    </xf>
    <xf numFmtId="164" fontId="1" fillId="0" borderId="51" xfId="0" applyNumberFormat="1" applyFont="1" applyFill="1" applyBorder="1"/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B1" zoomScale="130" zoomScaleNormal="130" zoomScaleSheetLayoutView="100" workbookViewId="0">
      <selection activeCell="L4" sqref="L4"/>
    </sheetView>
  </sheetViews>
  <sheetFormatPr defaultRowHeight="15" x14ac:dyDescent="0.25"/>
  <cols>
    <col min="1" max="1" width="36" bestFit="1" customWidth="1"/>
    <col min="2" max="2" width="18" bestFit="1" customWidth="1"/>
    <col min="3" max="3" width="37.42578125" customWidth="1"/>
    <col min="4" max="4" width="18.7109375" customWidth="1"/>
    <col min="6" max="9" width="12.7109375" customWidth="1"/>
    <col min="11" max="11" width="9.140625" customWidth="1"/>
  </cols>
  <sheetData>
    <row r="1" spans="1:10" x14ac:dyDescent="0.25">
      <c r="A1" s="61" t="s">
        <v>0</v>
      </c>
      <c r="B1" s="64" t="s">
        <v>1</v>
      </c>
      <c r="C1" s="64" t="s">
        <v>35</v>
      </c>
      <c r="D1" s="64" t="s">
        <v>36</v>
      </c>
      <c r="E1" s="48" t="s">
        <v>34</v>
      </c>
      <c r="F1" s="49"/>
      <c r="G1" s="49"/>
      <c r="H1" s="49"/>
      <c r="I1" s="49"/>
      <c r="J1" s="50"/>
    </row>
    <row r="2" spans="1:10" ht="15" customHeight="1" x14ac:dyDescent="0.25">
      <c r="A2" s="62"/>
      <c r="B2" s="65"/>
      <c r="C2" s="65"/>
      <c r="D2" s="65"/>
      <c r="E2" s="59" t="s">
        <v>7</v>
      </c>
      <c r="F2" s="57" t="s">
        <v>8</v>
      </c>
      <c r="G2" s="57" t="s">
        <v>9</v>
      </c>
      <c r="H2" s="57" t="s">
        <v>10</v>
      </c>
      <c r="I2" s="57" t="s">
        <v>11</v>
      </c>
      <c r="J2" s="46" t="s">
        <v>60</v>
      </c>
    </row>
    <row r="3" spans="1:10" ht="15.75" thickBot="1" x14ac:dyDescent="0.3">
      <c r="A3" s="63"/>
      <c r="B3" s="66"/>
      <c r="C3" s="66"/>
      <c r="D3" s="66"/>
      <c r="E3" s="60"/>
      <c r="F3" s="58"/>
      <c r="G3" s="58"/>
      <c r="H3" s="58"/>
      <c r="I3" s="58"/>
      <c r="J3" s="47"/>
    </row>
    <row r="4" spans="1:10" x14ac:dyDescent="0.25">
      <c r="A4" s="11" t="s">
        <v>104</v>
      </c>
      <c r="B4" s="12" t="s">
        <v>202</v>
      </c>
      <c r="C4" s="13" t="s">
        <v>141</v>
      </c>
      <c r="D4" s="24">
        <v>50000</v>
      </c>
      <c r="E4" s="39">
        <f>IF(D4&lt;=25000,1,IF(AND(D4&lt;=100000,D4&gt;=25001),2,IF(AND(D4&lt;=1000000,D4&gt;=100001),3,4)))</f>
        <v>2</v>
      </c>
      <c r="F4" s="39">
        <v>1</v>
      </c>
      <c r="G4" s="39">
        <v>1</v>
      </c>
      <c r="H4" s="39">
        <v>1</v>
      </c>
      <c r="I4" s="39">
        <v>2</v>
      </c>
      <c r="J4" s="40">
        <f>SUM(E4:I4)</f>
        <v>7</v>
      </c>
    </row>
    <row r="5" spans="1:10" x14ac:dyDescent="0.25">
      <c r="A5" s="14" t="s">
        <v>12</v>
      </c>
      <c r="B5" s="15" t="s">
        <v>58</v>
      </c>
      <c r="C5" s="16" t="s">
        <v>59</v>
      </c>
      <c r="D5" s="25">
        <v>150000</v>
      </c>
      <c r="E5" s="41">
        <f t="shared" ref="E5:E7" si="0">IF(D5&lt;=25000,1,IF(AND(D5&lt;=100000,D5&gt;=25001),2,IF(AND(D5&lt;=1000000,D5&gt;=100001),3,4)))</f>
        <v>3</v>
      </c>
      <c r="F5" s="41">
        <v>1</v>
      </c>
      <c r="G5" s="41">
        <v>2</v>
      </c>
      <c r="H5" s="41">
        <v>1</v>
      </c>
      <c r="I5" s="41">
        <v>1</v>
      </c>
      <c r="J5" s="42">
        <f t="shared" ref="J5:J7" si="1">SUM(E5:I5)</f>
        <v>8</v>
      </c>
    </row>
    <row r="6" spans="1:10" x14ac:dyDescent="0.25">
      <c r="A6" s="14" t="s">
        <v>105</v>
      </c>
      <c r="B6" s="15" t="s">
        <v>203</v>
      </c>
      <c r="C6" s="16" t="s">
        <v>142</v>
      </c>
      <c r="D6" s="25">
        <v>15000</v>
      </c>
      <c r="E6" s="32">
        <f t="shared" si="0"/>
        <v>1</v>
      </c>
      <c r="F6" s="32">
        <v>1</v>
      </c>
      <c r="G6" s="32">
        <v>2</v>
      </c>
      <c r="H6" s="32">
        <v>2</v>
      </c>
      <c r="I6" s="32">
        <v>2</v>
      </c>
      <c r="J6" s="33">
        <f t="shared" si="1"/>
        <v>8</v>
      </c>
    </row>
    <row r="7" spans="1:10" x14ac:dyDescent="0.25">
      <c r="A7" s="14" t="s">
        <v>106</v>
      </c>
      <c r="B7" s="15" t="s">
        <v>204</v>
      </c>
      <c r="C7" s="16" t="s">
        <v>143</v>
      </c>
      <c r="D7" s="25">
        <v>45000</v>
      </c>
      <c r="E7" s="32">
        <f t="shared" si="0"/>
        <v>2</v>
      </c>
      <c r="F7" s="32">
        <v>1</v>
      </c>
      <c r="G7" s="32">
        <v>2</v>
      </c>
      <c r="H7" s="32">
        <v>1</v>
      </c>
      <c r="I7" s="32">
        <v>2</v>
      </c>
      <c r="J7" s="33">
        <f t="shared" si="1"/>
        <v>8</v>
      </c>
    </row>
    <row r="8" spans="1:10" x14ac:dyDescent="0.25">
      <c r="A8" s="51" t="s">
        <v>13</v>
      </c>
      <c r="B8" s="54" t="s">
        <v>37</v>
      </c>
      <c r="C8" s="10" t="s">
        <v>61</v>
      </c>
      <c r="D8" s="26">
        <v>72000</v>
      </c>
      <c r="E8" s="2"/>
      <c r="F8" s="1"/>
      <c r="G8" s="1"/>
      <c r="H8" s="1"/>
      <c r="I8" s="1"/>
      <c r="J8" s="5"/>
    </row>
    <row r="9" spans="1:10" x14ac:dyDescent="0.25">
      <c r="A9" s="52"/>
      <c r="B9" s="55"/>
      <c r="C9" s="22" t="s">
        <v>144</v>
      </c>
      <c r="D9" s="27">
        <v>40000</v>
      </c>
      <c r="E9" s="9"/>
      <c r="F9" s="7"/>
      <c r="G9" s="7"/>
      <c r="H9" s="7"/>
      <c r="I9" s="7"/>
      <c r="J9" s="8"/>
    </row>
    <row r="10" spans="1:10" x14ac:dyDescent="0.25">
      <c r="A10" s="53"/>
      <c r="B10" s="56"/>
      <c r="C10" s="23" t="s">
        <v>248</v>
      </c>
      <c r="D10" s="28">
        <f>SUM(D5:D9)</f>
        <v>322000</v>
      </c>
      <c r="E10" s="37">
        <f t="shared" ref="E10:E12" si="2">IF(D10&lt;=25000,1,IF(AND(D10&lt;=100000,D10&gt;=25001),2,IF(AND(D10&lt;=1000000,D10&gt;=100001),3,4)))</f>
        <v>3</v>
      </c>
      <c r="F10" s="37">
        <v>1</v>
      </c>
      <c r="G10" s="37">
        <v>2</v>
      </c>
      <c r="H10" s="37">
        <v>1</v>
      </c>
      <c r="I10" s="37">
        <v>2</v>
      </c>
      <c r="J10" s="38">
        <f t="shared" ref="J10:J12" si="3">SUM(E10:I10)</f>
        <v>9</v>
      </c>
    </row>
    <row r="11" spans="1:10" x14ac:dyDescent="0.25">
      <c r="A11" s="14" t="s">
        <v>107</v>
      </c>
      <c r="B11" s="15" t="s">
        <v>205</v>
      </c>
      <c r="C11" s="16" t="s">
        <v>145</v>
      </c>
      <c r="D11" s="25">
        <v>15000</v>
      </c>
      <c r="E11" s="32">
        <f t="shared" si="2"/>
        <v>1</v>
      </c>
      <c r="F11" s="32">
        <v>1</v>
      </c>
      <c r="G11" s="32">
        <v>1</v>
      </c>
      <c r="H11" s="32">
        <v>1</v>
      </c>
      <c r="I11" s="32">
        <v>2</v>
      </c>
      <c r="J11" s="33">
        <f t="shared" si="3"/>
        <v>6</v>
      </c>
    </row>
    <row r="12" spans="1:10" x14ac:dyDescent="0.25">
      <c r="A12" s="14" t="s">
        <v>108</v>
      </c>
      <c r="B12" s="15" t="s">
        <v>206</v>
      </c>
      <c r="C12" s="16" t="s">
        <v>146</v>
      </c>
      <c r="D12" s="25">
        <v>40000</v>
      </c>
      <c r="E12" s="32">
        <f t="shared" si="2"/>
        <v>2</v>
      </c>
      <c r="F12" s="32">
        <v>1</v>
      </c>
      <c r="G12" s="32">
        <v>1</v>
      </c>
      <c r="H12" s="32">
        <v>3</v>
      </c>
      <c r="I12" s="32">
        <v>2</v>
      </c>
      <c r="J12" s="33">
        <f t="shared" si="3"/>
        <v>9</v>
      </c>
    </row>
    <row r="13" spans="1:10" x14ac:dyDescent="0.25">
      <c r="A13" s="51" t="s">
        <v>14</v>
      </c>
      <c r="B13" s="72" t="s">
        <v>38</v>
      </c>
      <c r="C13" s="10" t="s">
        <v>62</v>
      </c>
      <c r="D13" s="26">
        <v>85000</v>
      </c>
      <c r="E13" s="3"/>
      <c r="F13" s="4"/>
      <c r="G13" s="4"/>
      <c r="H13" s="4"/>
      <c r="I13" s="4"/>
      <c r="J13" s="5"/>
    </row>
    <row r="14" spans="1:10" x14ac:dyDescent="0.25">
      <c r="A14" s="52"/>
      <c r="B14" s="71"/>
      <c r="C14" s="22" t="s">
        <v>147</v>
      </c>
      <c r="D14" s="27">
        <v>90000</v>
      </c>
      <c r="E14" s="6"/>
      <c r="F14" s="7"/>
      <c r="G14" s="7"/>
      <c r="H14" s="7"/>
      <c r="I14" s="7"/>
      <c r="J14" s="8"/>
    </row>
    <row r="15" spans="1:10" x14ac:dyDescent="0.25">
      <c r="A15" s="53"/>
      <c r="B15" s="73"/>
      <c r="C15" s="23" t="s">
        <v>248</v>
      </c>
      <c r="D15" s="28">
        <f>SUM(D13:D14)</f>
        <v>175000</v>
      </c>
      <c r="E15" s="37">
        <f>IF(D15&lt;=25000,1,IF(AND(D15&lt;=100000,D15&gt;=25001),2,IF(AND(D15&lt;=1000000,D15&gt;=100001),3,4)))</f>
        <v>3</v>
      </c>
      <c r="F15" s="37">
        <v>1</v>
      </c>
      <c r="G15" s="37">
        <v>2</v>
      </c>
      <c r="H15" s="37">
        <v>1</v>
      </c>
      <c r="I15" s="37">
        <v>2</v>
      </c>
      <c r="J15" s="38">
        <f t="shared" ref="J15" si="4">SUM(E15:I15)</f>
        <v>9</v>
      </c>
    </row>
    <row r="16" spans="1:10" x14ac:dyDescent="0.25">
      <c r="A16" s="67" t="s">
        <v>109</v>
      </c>
      <c r="B16" s="69" t="s">
        <v>207</v>
      </c>
      <c r="C16" s="20" t="s">
        <v>148</v>
      </c>
      <c r="D16" s="29">
        <v>25000</v>
      </c>
      <c r="E16" s="17"/>
      <c r="F16" s="18"/>
      <c r="G16" s="18"/>
      <c r="H16" s="18"/>
      <c r="I16" s="18"/>
      <c r="J16" s="19"/>
    </row>
    <row r="17" spans="1:10" x14ac:dyDescent="0.25">
      <c r="A17" s="52"/>
      <c r="B17" s="55"/>
      <c r="C17" s="22" t="s">
        <v>191</v>
      </c>
      <c r="D17" s="27">
        <v>52500</v>
      </c>
      <c r="E17" s="6"/>
      <c r="F17" s="7"/>
      <c r="G17" s="7"/>
      <c r="H17" s="7"/>
      <c r="I17" s="7"/>
      <c r="J17" s="8"/>
    </row>
    <row r="18" spans="1:10" x14ac:dyDescent="0.25">
      <c r="A18" s="68"/>
      <c r="B18" s="70"/>
      <c r="C18" s="21" t="s">
        <v>248</v>
      </c>
      <c r="D18" s="30">
        <f>SUM(D16:D17)</f>
        <v>77500</v>
      </c>
      <c r="E18" s="36">
        <f>IF(D18&lt;=25000,1,IF(AND(D18&lt;=100000,D18&gt;=25001),2,IF(AND(D18&lt;=1000000,D18&gt;=100001),3,4)))</f>
        <v>2</v>
      </c>
      <c r="F18" s="36">
        <v>1</v>
      </c>
      <c r="G18" s="36">
        <v>2</v>
      </c>
      <c r="H18" s="36">
        <v>2</v>
      </c>
      <c r="I18" s="36">
        <v>2</v>
      </c>
      <c r="J18" s="36">
        <f t="shared" ref="J18" si="5">SUM(E18:I18)</f>
        <v>9</v>
      </c>
    </row>
    <row r="19" spans="1:10" x14ac:dyDescent="0.25">
      <c r="A19" s="51" t="s">
        <v>15</v>
      </c>
      <c r="B19" s="54" t="s">
        <v>39</v>
      </c>
      <c r="C19" s="10" t="s">
        <v>63</v>
      </c>
      <c r="D19" s="26">
        <v>86999.97</v>
      </c>
      <c r="E19" s="4"/>
      <c r="F19" s="4"/>
      <c r="G19" s="4"/>
      <c r="H19" s="4"/>
      <c r="I19" s="4"/>
      <c r="J19" s="5"/>
    </row>
    <row r="20" spans="1:10" x14ac:dyDescent="0.25">
      <c r="A20" s="52"/>
      <c r="B20" s="55"/>
      <c r="C20" s="22" t="s">
        <v>149</v>
      </c>
      <c r="D20" s="27">
        <v>40000</v>
      </c>
      <c r="E20" s="7"/>
      <c r="F20" s="7"/>
      <c r="G20" s="7"/>
      <c r="H20" s="7"/>
      <c r="I20" s="7"/>
      <c r="J20" s="8"/>
    </row>
    <row r="21" spans="1:10" x14ac:dyDescent="0.25">
      <c r="A21" s="53"/>
      <c r="B21" s="56"/>
      <c r="C21" s="23" t="s">
        <v>248</v>
      </c>
      <c r="D21" s="31">
        <f>SUM(D19:D20)</f>
        <v>126999.97</v>
      </c>
      <c r="E21" s="34">
        <f t="shared" ref="E21:E22" si="6">IF(D21&lt;=25000,1,IF(AND(D21&lt;=100000,D21&gt;=25001),2,IF(AND(D21&lt;=1000000,D21&gt;=100001),3,4)))</f>
        <v>3</v>
      </c>
      <c r="F21" s="34">
        <v>1</v>
      </c>
      <c r="G21" s="34">
        <v>2</v>
      </c>
      <c r="H21" s="34">
        <v>3</v>
      </c>
      <c r="I21" s="34">
        <v>2</v>
      </c>
      <c r="J21" s="35">
        <f t="shared" ref="J21:J22" si="7">SUM(E21:I21)</f>
        <v>11</v>
      </c>
    </row>
    <row r="22" spans="1:10" x14ac:dyDescent="0.25">
      <c r="A22" s="14" t="s">
        <v>110</v>
      </c>
      <c r="B22" s="15" t="s">
        <v>208</v>
      </c>
      <c r="C22" s="16" t="s">
        <v>150</v>
      </c>
      <c r="D22" s="25">
        <v>25000</v>
      </c>
      <c r="E22" s="32">
        <f t="shared" si="6"/>
        <v>1</v>
      </c>
      <c r="F22" s="32">
        <v>1</v>
      </c>
      <c r="G22" s="32">
        <v>1</v>
      </c>
      <c r="H22" s="32">
        <v>1</v>
      </c>
      <c r="I22" s="32">
        <v>2</v>
      </c>
      <c r="J22" s="33">
        <f t="shared" si="7"/>
        <v>6</v>
      </c>
    </row>
    <row r="23" spans="1:10" x14ac:dyDescent="0.25">
      <c r="A23" s="51" t="s">
        <v>16</v>
      </c>
      <c r="B23" s="54" t="s">
        <v>40</v>
      </c>
      <c r="C23" s="10" t="s">
        <v>64</v>
      </c>
      <c r="D23" s="26">
        <v>107000</v>
      </c>
      <c r="E23" s="4"/>
      <c r="F23" s="4"/>
      <c r="G23" s="4"/>
      <c r="H23" s="4"/>
      <c r="I23" s="4"/>
      <c r="J23" s="5"/>
    </row>
    <row r="24" spans="1:10" x14ac:dyDescent="0.25">
      <c r="A24" s="52"/>
      <c r="B24" s="55"/>
      <c r="C24" s="22" t="s">
        <v>151</v>
      </c>
      <c r="D24" s="27">
        <v>70000</v>
      </c>
      <c r="E24" s="7"/>
      <c r="F24" s="7"/>
      <c r="G24" s="7"/>
      <c r="H24" s="7"/>
      <c r="I24" s="7"/>
      <c r="J24" s="8"/>
    </row>
    <row r="25" spans="1:10" x14ac:dyDescent="0.25">
      <c r="A25" s="53"/>
      <c r="B25" s="56"/>
      <c r="C25" s="23" t="s">
        <v>248</v>
      </c>
      <c r="D25" s="31">
        <f>SUM(D23:D24)</f>
        <v>177000</v>
      </c>
      <c r="E25" s="34">
        <f t="shared" ref="E25:E28" si="8">IF(D25&lt;=25000,1,IF(AND(D25&lt;=100000,D25&gt;=25001),2,IF(AND(D25&lt;=1000000,D25&gt;=100001),3,4)))</f>
        <v>3</v>
      </c>
      <c r="F25" s="34">
        <v>1</v>
      </c>
      <c r="G25" s="34">
        <v>1</v>
      </c>
      <c r="H25" s="34">
        <v>1</v>
      </c>
      <c r="I25" s="34">
        <v>1</v>
      </c>
      <c r="J25" s="35">
        <f t="shared" ref="J25:J28" si="9">SUM(E25:I25)</f>
        <v>7</v>
      </c>
    </row>
    <row r="26" spans="1:10" x14ac:dyDescent="0.25">
      <c r="A26" s="14" t="s">
        <v>32</v>
      </c>
      <c r="B26" s="15" t="s">
        <v>54</v>
      </c>
      <c r="C26" s="16" t="s">
        <v>84</v>
      </c>
      <c r="D26" s="25">
        <v>200000</v>
      </c>
      <c r="E26" s="32">
        <f t="shared" si="8"/>
        <v>3</v>
      </c>
      <c r="F26" s="32">
        <v>2</v>
      </c>
      <c r="G26" s="32">
        <v>2</v>
      </c>
      <c r="H26" s="41">
        <v>1</v>
      </c>
      <c r="I26" s="32">
        <v>2</v>
      </c>
      <c r="J26" s="33">
        <f t="shared" si="9"/>
        <v>10</v>
      </c>
    </row>
    <row r="27" spans="1:10" x14ac:dyDescent="0.25">
      <c r="A27" s="14" t="s">
        <v>111</v>
      </c>
      <c r="B27" s="15" t="s">
        <v>209</v>
      </c>
      <c r="C27" s="16" t="s">
        <v>152</v>
      </c>
      <c r="D27" s="25">
        <v>15000</v>
      </c>
      <c r="E27" s="32">
        <f t="shared" si="8"/>
        <v>1</v>
      </c>
      <c r="F27" s="32">
        <v>1</v>
      </c>
      <c r="G27" s="32">
        <v>2</v>
      </c>
      <c r="H27" s="41">
        <v>1</v>
      </c>
      <c r="I27" s="32">
        <v>2</v>
      </c>
      <c r="J27" s="33">
        <f t="shared" si="9"/>
        <v>7</v>
      </c>
    </row>
    <row r="28" spans="1:10" x14ac:dyDescent="0.25">
      <c r="A28" s="14" t="s">
        <v>192</v>
      </c>
      <c r="B28" s="15" t="s">
        <v>240</v>
      </c>
      <c r="C28" s="16" t="s">
        <v>193</v>
      </c>
      <c r="D28" s="25">
        <v>70000</v>
      </c>
      <c r="E28" s="32">
        <f t="shared" si="8"/>
        <v>2</v>
      </c>
      <c r="F28" s="32">
        <v>1</v>
      </c>
      <c r="G28" s="32">
        <v>1</v>
      </c>
      <c r="H28" s="41">
        <v>1</v>
      </c>
      <c r="I28" s="32">
        <v>2</v>
      </c>
      <c r="J28" s="33">
        <f t="shared" si="9"/>
        <v>7</v>
      </c>
    </row>
    <row r="29" spans="1:10" x14ac:dyDescent="0.25">
      <c r="A29" s="51" t="s">
        <v>17</v>
      </c>
      <c r="B29" s="54" t="s">
        <v>41</v>
      </c>
      <c r="C29" s="10" t="s">
        <v>65</v>
      </c>
      <c r="D29" s="26">
        <v>145000</v>
      </c>
      <c r="E29" s="4"/>
      <c r="F29" s="4"/>
      <c r="G29" s="4"/>
      <c r="H29" s="4"/>
      <c r="I29" s="4"/>
      <c r="J29" s="5"/>
    </row>
    <row r="30" spans="1:10" x14ac:dyDescent="0.25">
      <c r="A30" s="52"/>
      <c r="B30" s="55"/>
      <c r="C30" s="22" t="s">
        <v>153</v>
      </c>
      <c r="D30" s="27">
        <v>50000</v>
      </c>
      <c r="E30" s="7"/>
      <c r="F30" s="7"/>
      <c r="G30" s="7"/>
      <c r="H30" s="7"/>
      <c r="I30" s="7"/>
      <c r="J30" s="8"/>
    </row>
    <row r="31" spans="1:10" x14ac:dyDescent="0.25">
      <c r="A31" s="53"/>
      <c r="B31" s="56"/>
      <c r="C31" s="23" t="s">
        <v>248</v>
      </c>
      <c r="D31" s="31">
        <f>SUM(D29:D30)</f>
        <v>195000</v>
      </c>
      <c r="E31" s="34">
        <f t="shared" ref="E31:E44" si="10">IF(D31&lt;=25000,1,IF(AND(D31&lt;=100000,D31&gt;=25001),2,IF(AND(D31&lt;=1000000,D31&gt;=100001),3,4)))</f>
        <v>3</v>
      </c>
      <c r="F31" s="34">
        <v>1</v>
      </c>
      <c r="G31" s="34">
        <v>1</v>
      </c>
      <c r="H31" s="34">
        <v>1</v>
      </c>
      <c r="I31" s="34">
        <v>1</v>
      </c>
      <c r="J31" s="35">
        <f t="shared" ref="J31:J44" si="11">SUM(E31:I31)</f>
        <v>7</v>
      </c>
    </row>
    <row r="32" spans="1:10" x14ac:dyDescent="0.25">
      <c r="A32" s="75" t="s">
        <v>112</v>
      </c>
      <c r="B32" s="43" t="s">
        <v>210</v>
      </c>
      <c r="C32" s="76" t="s">
        <v>154</v>
      </c>
      <c r="D32" s="77">
        <v>60000</v>
      </c>
      <c r="E32" s="41">
        <f t="shared" si="10"/>
        <v>2</v>
      </c>
      <c r="F32" s="41">
        <v>1</v>
      </c>
      <c r="G32" s="41">
        <v>2</v>
      </c>
      <c r="H32" s="41">
        <v>1</v>
      </c>
      <c r="I32" s="41">
        <v>2</v>
      </c>
      <c r="J32" s="42">
        <f t="shared" si="11"/>
        <v>8</v>
      </c>
    </row>
    <row r="33" spans="1:10" x14ac:dyDescent="0.25">
      <c r="A33" s="75" t="s">
        <v>78</v>
      </c>
      <c r="B33" s="43" t="s">
        <v>79</v>
      </c>
      <c r="C33" s="76" t="s">
        <v>66</v>
      </c>
      <c r="D33" s="77">
        <v>68000</v>
      </c>
      <c r="E33" s="41">
        <f t="shared" si="10"/>
        <v>2</v>
      </c>
      <c r="F33" s="41">
        <v>2</v>
      </c>
      <c r="G33" s="41">
        <v>2</v>
      </c>
      <c r="H33" s="41">
        <v>1</v>
      </c>
      <c r="I33" s="41">
        <v>2</v>
      </c>
      <c r="J33" s="42">
        <f t="shared" si="11"/>
        <v>9</v>
      </c>
    </row>
    <row r="34" spans="1:10" x14ac:dyDescent="0.25">
      <c r="A34" s="75" t="s">
        <v>113</v>
      </c>
      <c r="B34" s="43" t="s">
        <v>211</v>
      </c>
      <c r="C34" s="76" t="s">
        <v>155</v>
      </c>
      <c r="D34" s="77">
        <v>20000</v>
      </c>
      <c r="E34" s="41">
        <f t="shared" si="10"/>
        <v>1</v>
      </c>
      <c r="F34" s="41">
        <v>1</v>
      </c>
      <c r="G34" s="41">
        <v>1</v>
      </c>
      <c r="H34" s="41">
        <v>2</v>
      </c>
      <c r="I34" s="41">
        <v>2</v>
      </c>
      <c r="J34" s="42">
        <f t="shared" si="11"/>
        <v>7</v>
      </c>
    </row>
    <row r="35" spans="1:10" x14ac:dyDescent="0.25">
      <c r="A35" s="75" t="s">
        <v>18</v>
      </c>
      <c r="B35" s="43" t="s">
        <v>42</v>
      </c>
      <c r="C35" s="76" t="s">
        <v>67</v>
      </c>
      <c r="D35" s="77">
        <v>122000</v>
      </c>
      <c r="E35" s="41">
        <f t="shared" si="10"/>
        <v>3</v>
      </c>
      <c r="F35" s="41">
        <v>1</v>
      </c>
      <c r="G35" s="41">
        <v>1</v>
      </c>
      <c r="H35" s="41">
        <v>1</v>
      </c>
      <c r="I35" s="41">
        <v>1</v>
      </c>
      <c r="J35" s="42">
        <f t="shared" si="11"/>
        <v>7</v>
      </c>
    </row>
    <row r="36" spans="1:10" x14ac:dyDescent="0.25">
      <c r="A36" s="75" t="s">
        <v>114</v>
      </c>
      <c r="B36" s="43" t="s">
        <v>212</v>
      </c>
      <c r="C36" s="76" t="s">
        <v>156</v>
      </c>
      <c r="D36" s="77">
        <v>45000</v>
      </c>
      <c r="E36" s="41">
        <f t="shared" si="10"/>
        <v>2</v>
      </c>
      <c r="F36" s="41">
        <v>1</v>
      </c>
      <c r="G36" s="41">
        <v>1</v>
      </c>
      <c r="H36" s="41">
        <v>1</v>
      </c>
      <c r="I36" s="41">
        <v>2</v>
      </c>
      <c r="J36" s="42">
        <f t="shared" si="11"/>
        <v>7</v>
      </c>
    </row>
    <row r="37" spans="1:10" x14ac:dyDescent="0.25">
      <c r="A37" s="75" t="s">
        <v>19</v>
      </c>
      <c r="B37" s="43" t="s">
        <v>43</v>
      </c>
      <c r="C37" s="76" t="s">
        <v>68</v>
      </c>
      <c r="D37" s="77">
        <v>200000</v>
      </c>
      <c r="E37" s="41">
        <f t="shared" si="10"/>
        <v>3</v>
      </c>
      <c r="F37" s="41">
        <v>1</v>
      </c>
      <c r="G37" s="41">
        <v>1</v>
      </c>
      <c r="H37" s="41">
        <v>1</v>
      </c>
      <c r="I37" s="41">
        <v>2</v>
      </c>
      <c r="J37" s="42">
        <f t="shared" si="11"/>
        <v>8</v>
      </c>
    </row>
    <row r="38" spans="1:10" x14ac:dyDescent="0.25">
      <c r="A38" s="75" t="s">
        <v>115</v>
      </c>
      <c r="B38" s="43" t="s">
        <v>213</v>
      </c>
      <c r="C38" s="76" t="s">
        <v>157</v>
      </c>
      <c r="D38" s="77">
        <v>40000</v>
      </c>
      <c r="E38" s="41">
        <f t="shared" si="10"/>
        <v>2</v>
      </c>
      <c r="F38" s="41">
        <v>1</v>
      </c>
      <c r="G38" s="41">
        <v>3</v>
      </c>
      <c r="H38" s="41">
        <v>1</v>
      </c>
      <c r="I38" s="41">
        <v>2</v>
      </c>
      <c r="J38" s="42">
        <f t="shared" si="11"/>
        <v>9</v>
      </c>
    </row>
    <row r="39" spans="1:10" x14ac:dyDescent="0.25">
      <c r="A39" s="75" t="s">
        <v>116</v>
      </c>
      <c r="B39" s="43" t="s">
        <v>214</v>
      </c>
      <c r="C39" s="76" t="s">
        <v>158</v>
      </c>
      <c r="D39" s="77">
        <v>40000</v>
      </c>
      <c r="E39" s="41">
        <f t="shared" si="10"/>
        <v>2</v>
      </c>
      <c r="F39" s="41">
        <v>1</v>
      </c>
      <c r="G39" s="41">
        <v>2</v>
      </c>
      <c r="H39" s="41">
        <v>2</v>
      </c>
      <c r="I39" s="41">
        <v>2</v>
      </c>
      <c r="J39" s="42">
        <f t="shared" si="11"/>
        <v>9</v>
      </c>
    </row>
    <row r="40" spans="1:10" x14ac:dyDescent="0.25">
      <c r="A40" s="75" t="s">
        <v>117</v>
      </c>
      <c r="B40" s="43" t="s">
        <v>215</v>
      </c>
      <c r="C40" s="76" t="s">
        <v>159</v>
      </c>
      <c r="D40" s="77">
        <v>30000</v>
      </c>
      <c r="E40" s="41">
        <f t="shared" si="10"/>
        <v>2</v>
      </c>
      <c r="F40" s="41">
        <v>1</v>
      </c>
      <c r="G40" s="41">
        <v>1</v>
      </c>
      <c r="H40" s="41">
        <v>2</v>
      </c>
      <c r="I40" s="41">
        <v>2</v>
      </c>
      <c r="J40" s="42">
        <f t="shared" si="11"/>
        <v>8</v>
      </c>
    </row>
    <row r="41" spans="1:10" x14ac:dyDescent="0.25">
      <c r="A41" s="75" t="s">
        <v>118</v>
      </c>
      <c r="B41" s="43" t="s">
        <v>216</v>
      </c>
      <c r="C41" s="76" t="s">
        <v>160</v>
      </c>
      <c r="D41" s="77">
        <v>35000</v>
      </c>
      <c r="E41" s="41">
        <f t="shared" si="10"/>
        <v>2</v>
      </c>
      <c r="F41" s="41">
        <v>1</v>
      </c>
      <c r="G41" s="41">
        <v>2</v>
      </c>
      <c r="H41" s="41">
        <v>1</v>
      </c>
      <c r="I41" s="41">
        <v>1</v>
      </c>
      <c r="J41" s="42">
        <f t="shared" si="11"/>
        <v>7</v>
      </c>
    </row>
    <row r="42" spans="1:10" x14ac:dyDescent="0.25">
      <c r="A42" s="75" t="s">
        <v>247</v>
      </c>
      <c r="B42" s="43" t="s">
        <v>217</v>
      </c>
      <c r="C42" s="76" t="s">
        <v>161</v>
      </c>
      <c r="D42" s="77">
        <v>10000</v>
      </c>
      <c r="E42" s="41">
        <f t="shared" si="10"/>
        <v>1</v>
      </c>
      <c r="F42" s="41">
        <v>1</v>
      </c>
      <c r="G42" s="41">
        <v>1</v>
      </c>
      <c r="H42" s="41">
        <v>2</v>
      </c>
      <c r="I42" s="41">
        <v>1</v>
      </c>
      <c r="J42" s="42">
        <f t="shared" si="11"/>
        <v>6</v>
      </c>
    </row>
    <row r="43" spans="1:10" x14ac:dyDescent="0.25">
      <c r="A43" s="75" t="s">
        <v>20</v>
      </c>
      <c r="B43" s="43" t="s">
        <v>44</v>
      </c>
      <c r="C43" s="76" t="s">
        <v>69</v>
      </c>
      <c r="D43" s="77">
        <v>125000</v>
      </c>
      <c r="E43" s="41">
        <f t="shared" si="10"/>
        <v>3</v>
      </c>
      <c r="F43" s="41">
        <v>1</v>
      </c>
      <c r="G43" s="41">
        <v>2</v>
      </c>
      <c r="H43" s="41">
        <v>1</v>
      </c>
      <c r="I43" s="41">
        <v>2</v>
      </c>
      <c r="J43" s="42">
        <f t="shared" si="11"/>
        <v>9</v>
      </c>
    </row>
    <row r="44" spans="1:10" x14ac:dyDescent="0.25">
      <c r="A44" s="75" t="s">
        <v>219</v>
      </c>
      <c r="B44" s="43" t="s">
        <v>218</v>
      </c>
      <c r="C44" s="76" t="s">
        <v>162</v>
      </c>
      <c r="D44" s="77">
        <v>20000</v>
      </c>
      <c r="E44" s="41">
        <f t="shared" si="10"/>
        <v>1</v>
      </c>
      <c r="F44" s="41">
        <v>1</v>
      </c>
      <c r="G44" s="41">
        <v>2</v>
      </c>
      <c r="H44" s="41">
        <v>1</v>
      </c>
      <c r="I44" s="41">
        <v>2</v>
      </c>
      <c r="J44" s="42">
        <f t="shared" si="11"/>
        <v>7</v>
      </c>
    </row>
    <row r="45" spans="1:10" x14ac:dyDescent="0.25">
      <c r="A45" s="78" t="s">
        <v>21</v>
      </c>
      <c r="B45" s="79" t="s">
        <v>45</v>
      </c>
      <c r="C45" s="80" t="s">
        <v>70</v>
      </c>
      <c r="D45" s="81">
        <v>50000</v>
      </c>
      <c r="E45" s="82"/>
      <c r="F45" s="82"/>
      <c r="G45" s="82"/>
      <c r="H45" s="82"/>
      <c r="I45" s="82"/>
      <c r="J45" s="83"/>
    </row>
    <row r="46" spans="1:10" x14ac:dyDescent="0.25">
      <c r="A46" s="84"/>
      <c r="B46" s="85"/>
      <c r="C46" s="44" t="s">
        <v>163</v>
      </c>
      <c r="D46" s="86">
        <v>60000</v>
      </c>
      <c r="E46" s="87"/>
      <c r="F46" s="87"/>
      <c r="G46" s="87"/>
      <c r="H46" s="87"/>
      <c r="I46" s="87"/>
      <c r="J46" s="88"/>
    </row>
    <row r="47" spans="1:10" x14ac:dyDescent="0.25">
      <c r="A47" s="89"/>
      <c r="B47" s="90"/>
      <c r="C47" s="91" t="s">
        <v>248</v>
      </c>
      <c r="D47" s="92">
        <f>SUM(D45:D46)</f>
        <v>110000</v>
      </c>
      <c r="E47" s="45">
        <f t="shared" ref="E47:E53" si="12">IF(D47&lt;=25000,1,IF(AND(D47&lt;=100000,D47&gt;=25001),2,IF(AND(D47&lt;=1000000,D47&gt;=100001),3,4)))</f>
        <v>3</v>
      </c>
      <c r="F47" s="45">
        <v>1</v>
      </c>
      <c r="G47" s="45">
        <v>1</v>
      </c>
      <c r="H47" s="45">
        <v>1</v>
      </c>
      <c r="I47" s="45">
        <v>2</v>
      </c>
      <c r="J47" s="93">
        <f t="shared" ref="J47:J53" si="13">SUM(E47:I47)</f>
        <v>8</v>
      </c>
    </row>
    <row r="48" spans="1:10" x14ac:dyDescent="0.25">
      <c r="A48" s="75" t="s">
        <v>119</v>
      </c>
      <c r="B48" s="43" t="s">
        <v>252</v>
      </c>
      <c r="C48" s="76" t="s">
        <v>164</v>
      </c>
      <c r="D48" s="77">
        <v>20000</v>
      </c>
      <c r="E48" s="41">
        <f t="shared" si="12"/>
        <v>1</v>
      </c>
      <c r="F48" s="41">
        <v>3</v>
      </c>
      <c r="G48" s="41">
        <v>3</v>
      </c>
      <c r="H48" s="41">
        <v>1</v>
      </c>
      <c r="I48" s="41">
        <v>2</v>
      </c>
      <c r="J48" s="42">
        <f t="shared" si="13"/>
        <v>10</v>
      </c>
    </row>
    <row r="49" spans="1:10" x14ac:dyDescent="0.25">
      <c r="A49" s="75" t="s">
        <v>120</v>
      </c>
      <c r="B49" s="43" t="s">
        <v>220</v>
      </c>
      <c r="C49" s="76" t="s">
        <v>165</v>
      </c>
      <c r="D49" s="77">
        <v>30000</v>
      </c>
      <c r="E49" s="41">
        <f t="shared" si="12"/>
        <v>2</v>
      </c>
      <c r="F49" s="41">
        <v>1</v>
      </c>
      <c r="G49" s="41">
        <v>1</v>
      </c>
      <c r="H49" s="41">
        <v>2</v>
      </c>
      <c r="I49" s="41">
        <v>2</v>
      </c>
      <c r="J49" s="42">
        <f t="shared" si="13"/>
        <v>8</v>
      </c>
    </row>
    <row r="50" spans="1:10" x14ac:dyDescent="0.25">
      <c r="A50" s="75" t="s">
        <v>121</v>
      </c>
      <c r="B50" s="43" t="s">
        <v>221</v>
      </c>
      <c r="C50" s="76" t="s">
        <v>166</v>
      </c>
      <c r="D50" s="77">
        <v>40000</v>
      </c>
      <c r="E50" s="41">
        <f t="shared" si="12"/>
        <v>2</v>
      </c>
      <c r="F50" s="41">
        <v>1</v>
      </c>
      <c r="G50" s="41">
        <v>1</v>
      </c>
      <c r="H50" s="41">
        <v>1</v>
      </c>
      <c r="I50" s="41">
        <v>2</v>
      </c>
      <c r="J50" s="42">
        <f t="shared" si="13"/>
        <v>7</v>
      </c>
    </row>
    <row r="51" spans="1:10" x14ac:dyDescent="0.25">
      <c r="A51" s="75" t="s">
        <v>122</v>
      </c>
      <c r="B51" s="43" t="s">
        <v>222</v>
      </c>
      <c r="C51" s="76" t="s">
        <v>167</v>
      </c>
      <c r="D51" s="77">
        <v>40000</v>
      </c>
      <c r="E51" s="41">
        <f t="shared" si="12"/>
        <v>2</v>
      </c>
      <c r="F51" s="41">
        <v>1</v>
      </c>
      <c r="G51" s="41">
        <v>1</v>
      </c>
      <c r="H51" s="41">
        <v>1</v>
      </c>
      <c r="I51" s="41">
        <v>2</v>
      </c>
      <c r="J51" s="42">
        <f t="shared" si="13"/>
        <v>7</v>
      </c>
    </row>
    <row r="52" spans="1:10" x14ac:dyDescent="0.25">
      <c r="A52" s="75" t="s">
        <v>123</v>
      </c>
      <c r="B52" s="43" t="s">
        <v>223</v>
      </c>
      <c r="C52" s="76" t="s">
        <v>168</v>
      </c>
      <c r="D52" s="77">
        <v>30000</v>
      </c>
      <c r="E52" s="41">
        <f t="shared" si="12"/>
        <v>2</v>
      </c>
      <c r="F52" s="41">
        <v>1</v>
      </c>
      <c r="G52" s="41">
        <v>2</v>
      </c>
      <c r="H52" s="41">
        <v>2</v>
      </c>
      <c r="I52" s="41">
        <v>2</v>
      </c>
      <c r="J52" s="42">
        <f t="shared" si="13"/>
        <v>9</v>
      </c>
    </row>
    <row r="53" spans="1:10" x14ac:dyDescent="0.25">
      <c r="A53" s="75" t="s">
        <v>124</v>
      </c>
      <c r="B53" s="43" t="s">
        <v>224</v>
      </c>
      <c r="C53" s="76" t="s">
        <v>169</v>
      </c>
      <c r="D53" s="77">
        <v>20000</v>
      </c>
      <c r="E53" s="41">
        <f t="shared" si="12"/>
        <v>1</v>
      </c>
      <c r="F53" s="41">
        <v>1</v>
      </c>
      <c r="G53" s="41">
        <v>2</v>
      </c>
      <c r="H53" s="41">
        <v>1</v>
      </c>
      <c r="I53" s="41">
        <v>2</v>
      </c>
      <c r="J53" s="42">
        <f t="shared" si="13"/>
        <v>7</v>
      </c>
    </row>
    <row r="54" spans="1:10" x14ac:dyDescent="0.25">
      <c r="A54" s="78" t="s">
        <v>22</v>
      </c>
      <c r="B54" s="79" t="s">
        <v>46</v>
      </c>
      <c r="C54" s="80" t="s">
        <v>71</v>
      </c>
      <c r="D54" s="81">
        <v>85000</v>
      </c>
      <c r="E54" s="82"/>
      <c r="F54" s="82"/>
      <c r="G54" s="82"/>
      <c r="H54" s="82"/>
      <c r="I54" s="82"/>
      <c r="J54" s="83"/>
    </row>
    <row r="55" spans="1:10" x14ac:dyDescent="0.25">
      <c r="A55" s="84"/>
      <c r="B55" s="85"/>
      <c r="C55" s="44" t="s">
        <v>170</v>
      </c>
      <c r="D55" s="86">
        <v>70000</v>
      </c>
      <c r="E55" s="87"/>
      <c r="F55" s="87"/>
      <c r="G55" s="87"/>
      <c r="H55" s="87"/>
      <c r="I55" s="87"/>
      <c r="J55" s="88"/>
    </row>
    <row r="56" spans="1:10" x14ac:dyDescent="0.25">
      <c r="A56" s="89"/>
      <c r="B56" s="90"/>
      <c r="C56" s="91" t="s">
        <v>248</v>
      </c>
      <c r="D56" s="92">
        <f>SUM(D54:D55)</f>
        <v>155000</v>
      </c>
      <c r="E56" s="45">
        <f t="shared" ref="E56:E61" si="14">IF(D56&lt;=25000,1,IF(AND(D56&lt;=100000,D56&gt;=25001),2,IF(AND(D56&lt;=1000000,D56&gt;=100001),3,4)))</f>
        <v>3</v>
      </c>
      <c r="F56" s="45">
        <v>1</v>
      </c>
      <c r="G56" s="45">
        <v>1</v>
      </c>
      <c r="H56" s="45">
        <v>1</v>
      </c>
      <c r="I56" s="45">
        <v>1</v>
      </c>
      <c r="J56" s="93">
        <f t="shared" ref="J56:J61" si="15">SUM(E56:I56)</f>
        <v>7</v>
      </c>
    </row>
    <row r="57" spans="1:10" x14ac:dyDescent="0.25">
      <c r="A57" s="75" t="s">
        <v>23</v>
      </c>
      <c r="B57" s="43" t="s">
        <v>47</v>
      </c>
      <c r="C57" s="76" t="s">
        <v>72</v>
      </c>
      <c r="D57" s="77">
        <v>90000</v>
      </c>
      <c r="E57" s="41">
        <f t="shared" si="14"/>
        <v>2</v>
      </c>
      <c r="F57" s="41">
        <v>1</v>
      </c>
      <c r="G57" s="41">
        <v>1</v>
      </c>
      <c r="H57" s="41">
        <v>1</v>
      </c>
      <c r="I57" s="41">
        <v>1</v>
      </c>
      <c r="J57" s="42">
        <f t="shared" si="15"/>
        <v>6</v>
      </c>
    </row>
    <row r="58" spans="1:10" x14ac:dyDescent="0.25">
      <c r="A58" s="75" t="s">
        <v>125</v>
      </c>
      <c r="B58" s="43" t="s">
        <v>225</v>
      </c>
      <c r="C58" s="76" t="s">
        <v>171</v>
      </c>
      <c r="D58" s="77">
        <v>10000</v>
      </c>
      <c r="E58" s="41">
        <f t="shared" si="14"/>
        <v>1</v>
      </c>
      <c r="F58" s="41">
        <v>1</v>
      </c>
      <c r="G58" s="41">
        <v>2</v>
      </c>
      <c r="H58" s="41">
        <v>2</v>
      </c>
      <c r="I58" s="41">
        <v>2</v>
      </c>
      <c r="J58" s="42">
        <f t="shared" si="15"/>
        <v>8</v>
      </c>
    </row>
    <row r="59" spans="1:10" x14ac:dyDescent="0.25">
      <c r="A59" s="75" t="s">
        <v>126</v>
      </c>
      <c r="B59" s="43" t="s">
        <v>226</v>
      </c>
      <c r="C59" s="76" t="s">
        <v>172</v>
      </c>
      <c r="D59" s="77">
        <v>50000</v>
      </c>
      <c r="E59" s="41">
        <f t="shared" si="14"/>
        <v>2</v>
      </c>
      <c r="F59" s="41">
        <v>1</v>
      </c>
      <c r="G59" s="41">
        <v>1</v>
      </c>
      <c r="H59" s="41">
        <v>1</v>
      </c>
      <c r="I59" s="41">
        <v>2</v>
      </c>
      <c r="J59" s="42">
        <f t="shared" si="15"/>
        <v>7</v>
      </c>
    </row>
    <row r="60" spans="1:10" x14ac:dyDescent="0.25">
      <c r="A60" s="75" t="s">
        <v>127</v>
      </c>
      <c r="B60" s="43" t="s">
        <v>227</v>
      </c>
      <c r="C60" s="76" t="s">
        <v>173</v>
      </c>
      <c r="D60" s="77">
        <v>55000</v>
      </c>
      <c r="E60" s="41">
        <f t="shared" si="14"/>
        <v>2</v>
      </c>
      <c r="F60" s="41">
        <v>1</v>
      </c>
      <c r="G60" s="41">
        <v>1</v>
      </c>
      <c r="H60" s="41">
        <v>1</v>
      </c>
      <c r="I60" s="41">
        <v>2</v>
      </c>
      <c r="J60" s="42">
        <f t="shared" si="15"/>
        <v>7</v>
      </c>
    </row>
    <row r="61" spans="1:10" x14ac:dyDescent="0.25">
      <c r="A61" s="75" t="s">
        <v>128</v>
      </c>
      <c r="B61" s="43" t="s">
        <v>228</v>
      </c>
      <c r="C61" s="76" t="s">
        <v>174</v>
      </c>
      <c r="D61" s="77">
        <v>50000</v>
      </c>
      <c r="E61" s="41">
        <f t="shared" si="14"/>
        <v>2</v>
      </c>
      <c r="F61" s="41">
        <v>1</v>
      </c>
      <c r="G61" s="41">
        <v>3</v>
      </c>
      <c r="H61" s="41">
        <v>2</v>
      </c>
      <c r="I61" s="41">
        <v>2</v>
      </c>
      <c r="J61" s="42">
        <f t="shared" si="15"/>
        <v>10</v>
      </c>
    </row>
    <row r="62" spans="1:10" x14ac:dyDescent="0.25">
      <c r="A62" s="94" t="s">
        <v>24</v>
      </c>
      <c r="B62" s="95" t="s">
        <v>48</v>
      </c>
      <c r="C62" s="80" t="s">
        <v>91</v>
      </c>
      <c r="D62" s="81">
        <v>1650000</v>
      </c>
      <c r="E62" s="82"/>
      <c r="F62" s="82"/>
      <c r="G62" s="82"/>
      <c r="H62" s="82"/>
      <c r="I62" s="82"/>
      <c r="J62" s="83"/>
    </row>
    <row r="63" spans="1:10" x14ac:dyDescent="0.25">
      <c r="A63" s="96"/>
      <c r="B63" s="97"/>
      <c r="C63" s="44" t="s">
        <v>99</v>
      </c>
      <c r="D63" s="86">
        <v>1910000</v>
      </c>
      <c r="E63" s="82"/>
      <c r="F63" s="82"/>
      <c r="G63" s="82"/>
      <c r="H63" s="82"/>
      <c r="I63" s="82"/>
      <c r="J63" s="83"/>
    </row>
    <row r="64" spans="1:10" x14ac:dyDescent="0.25">
      <c r="A64" s="96"/>
      <c r="B64" s="97"/>
      <c r="C64" s="44" t="s">
        <v>101</v>
      </c>
      <c r="D64" s="86">
        <v>745000</v>
      </c>
      <c r="E64" s="82"/>
      <c r="F64" s="82"/>
      <c r="G64" s="82"/>
      <c r="H64" s="82"/>
      <c r="I64" s="82"/>
      <c r="J64" s="83"/>
    </row>
    <row r="65" spans="1:10" x14ac:dyDescent="0.25">
      <c r="A65" s="96"/>
      <c r="B65" s="97"/>
      <c r="C65" s="44" t="s">
        <v>199</v>
      </c>
      <c r="D65" s="86">
        <v>50000</v>
      </c>
      <c r="E65" s="87"/>
      <c r="F65" s="87"/>
      <c r="G65" s="87"/>
      <c r="H65" s="87"/>
      <c r="I65" s="87"/>
      <c r="J65" s="88"/>
    </row>
    <row r="66" spans="1:10" x14ac:dyDescent="0.25">
      <c r="A66" s="98"/>
      <c r="B66" s="99"/>
      <c r="C66" s="91" t="s">
        <v>248</v>
      </c>
      <c r="D66" s="100">
        <f>SUM(D62:D65)</f>
        <v>4355000</v>
      </c>
      <c r="E66" s="45">
        <f>IF(D66&lt;=25000,1,IF(AND(D66&lt;=100000,D66&gt;=25001),2,IF(AND(D66&lt;=1000000,D66&gt;=100001),3,4)))</f>
        <v>4</v>
      </c>
      <c r="F66" s="45">
        <v>1</v>
      </c>
      <c r="G66" s="45">
        <v>1</v>
      </c>
      <c r="H66" s="45">
        <v>1</v>
      </c>
      <c r="I66" s="45">
        <v>1</v>
      </c>
      <c r="J66" s="93">
        <f t="shared" ref="J66" si="16">SUM(E66:I66)</f>
        <v>8</v>
      </c>
    </row>
    <row r="67" spans="1:10" x14ac:dyDescent="0.25">
      <c r="A67" s="78" t="s">
        <v>25</v>
      </c>
      <c r="B67" s="79" t="s">
        <v>49</v>
      </c>
      <c r="C67" s="80" t="s">
        <v>73</v>
      </c>
      <c r="D67" s="81">
        <v>80000</v>
      </c>
      <c r="E67" s="82"/>
      <c r="F67" s="82"/>
      <c r="G67" s="82"/>
      <c r="H67" s="82"/>
      <c r="I67" s="82"/>
      <c r="J67" s="83"/>
    </row>
    <row r="68" spans="1:10" x14ac:dyDescent="0.25">
      <c r="A68" s="84"/>
      <c r="B68" s="85"/>
      <c r="C68" s="44" t="s">
        <v>175</v>
      </c>
      <c r="D68" s="86">
        <v>300000</v>
      </c>
      <c r="E68" s="87"/>
      <c r="F68" s="87"/>
      <c r="G68" s="87"/>
      <c r="H68" s="87"/>
      <c r="I68" s="87"/>
      <c r="J68" s="88"/>
    </row>
    <row r="69" spans="1:10" x14ac:dyDescent="0.25">
      <c r="A69" s="89"/>
      <c r="B69" s="90"/>
      <c r="C69" s="91" t="s">
        <v>248</v>
      </c>
      <c r="D69" s="92">
        <f>SUM(D67:D68)</f>
        <v>380000</v>
      </c>
      <c r="E69" s="45">
        <f t="shared" ref="E69:E74" si="17">IF(D69&lt;=25000,1,IF(AND(D69&lt;=100000,D69&gt;=25001),2,IF(AND(D69&lt;=1000000,D69&gt;=100001),3,4)))</f>
        <v>3</v>
      </c>
      <c r="F69" s="45">
        <v>1</v>
      </c>
      <c r="G69" s="45">
        <v>1</v>
      </c>
      <c r="H69" s="45">
        <v>2</v>
      </c>
      <c r="I69" s="45">
        <v>1</v>
      </c>
      <c r="J69" s="93">
        <f t="shared" ref="J69:J74" si="18">SUM(E69:I69)</f>
        <v>8</v>
      </c>
    </row>
    <row r="70" spans="1:10" x14ac:dyDescent="0.25">
      <c r="A70" s="75" t="s">
        <v>129</v>
      </c>
      <c r="B70" s="43" t="s">
        <v>229</v>
      </c>
      <c r="C70" s="76" t="s">
        <v>176</v>
      </c>
      <c r="D70" s="77">
        <v>45000</v>
      </c>
      <c r="E70" s="41">
        <f t="shared" si="17"/>
        <v>2</v>
      </c>
      <c r="F70" s="41">
        <v>1</v>
      </c>
      <c r="G70" s="41">
        <v>3</v>
      </c>
      <c r="H70" s="41">
        <v>1</v>
      </c>
      <c r="I70" s="41">
        <v>2</v>
      </c>
      <c r="J70" s="42">
        <f t="shared" si="18"/>
        <v>9</v>
      </c>
    </row>
    <row r="71" spans="1:10" x14ac:dyDescent="0.25">
      <c r="A71" s="75" t="s">
        <v>33</v>
      </c>
      <c r="B71" s="43" t="s">
        <v>56</v>
      </c>
      <c r="C71" s="76" t="s">
        <v>88</v>
      </c>
      <c r="D71" s="77">
        <v>32000</v>
      </c>
      <c r="E71" s="41">
        <f t="shared" si="17"/>
        <v>2</v>
      </c>
      <c r="F71" s="41">
        <v>1</v>
      </c>
      <c r="G71" s="41">
        <v>1</v>
      </c>
      <c r="H71" s="41">
        <v>1</v>
      </c>
      <c r="I71" s="41">
        <v>2</v>
      </c>
      <c r="J71" s="42">
        <f t="shared" si="18"/>
        <v>7</v>
      </c>
    </row>
    <row r="72" spans="1:10" x14ac:dyDescent="0.25">
      <c r="A72" s="75" t="s">
        <v>242</v>
      </c>
      <c r="B72" s="43"/>
      <c r="C72" s="76" t="s">
        <v>80</v>
      </c>
      <c r="D72" s="77">
        <v>100000</v>
      </c>
      <c r="E72" s="41">
        <f t="shared" si="17"/>
        <v>2</v>
      </c>
      <c r="F72" s="41">
        <v>3</v>
      </c>
      <c r="G72" s="41">
        <v>3</v>
      </c>
      <c r="H72" s="41">
        <v>1</v>
      </c>
      <c r="I72" s="41">
        <v>2</v>
      </c>
      <c r="J72" s="42">
        <f t="shared" si="18"/>
        <v>11</v>
      </c>
    </row>
    <row r="73" spans="1:10" x14ac:dyDescent="0.25">
      <c r="A73" s="75" t="s">
        <v>243</v>
      </c>
      <c r="B73" s="43" t="s">
        <v>92</v>
      </c>
      <c r="C73" s="76" t="s">
        <v>93</v>
      </c>
      <c r="D73" s="77">
        <f>185000+615000</f>
        <v>800000</v>
      </c>
      <c r="E73" s="41">
        <f t="shared" si="17"/>
        <v>3</v>
      </c>
      <c r="F73" s="41">
        <v>1</v>
      </c>
      <c r="G73" s="41">
        <v>1</v>
      </c>
      <c r="H73" s="41">
        <v>1</v>
      </c>
      <c r="I73" s="41">
        <v>1</v>
      </c>
      <c r="J73" s="42">
        <f t="shared" si="18"/>
        <v>7</v>
      </c>
    </row>
    <row r="74" spans="1:10" x14ac:dyDescent="0.25">
      <c r="A74" s="75" t="s">
        <v>196</v>
      </c>
      <c r="B74" s="43" t="s">
        <v>197</v>
      </c>
      <c r="C74" s="76" t="s">
        <v>198</v>
      </c>
      <c r="D74" s="77">
        <v>615000</v>
      </c>
      <c r="E74" s="41">
        <f t="shared" si="17"/>
        <v>3</v>
      </c>
      <c r="F74" s="41">
        <v>1</v>
      </c>
      <c r="G74" s="41">
        <v>1</v>
      </c>
      <c r="H74" s="41">
        <v>1</v>
      </c>
      <c r="I74" s="41">
        <v>2</v>
      </c>
      <c r="J74" s="42">
        <f t="shared" si="18"/>
        <v>8</v>
      </c>
    </row>
    <row r="75" spans="1:10" x14ac:dyDescent="0.25">
      <c r="A75" s="78" t="s">
        <v>31</v>
      </c>
      <c r="B75" s="79" t="s">
        <v>57</v>
      </c>
      <c r="C75" s="80" t="s">
        <v>97</v>
      </c>
      <c r="D75" s="81">
        <v>200000</v>
      </c>
      <c r="E75" s="82"/>
      <c r="F75" s="82"/>
      <c r="G75" s="82"/>
      <c r="H75" s="82"/>
      <c r="I75" s="82"/>
      <c r="J75" s="83"/>
    </row>
    <row r="76" spans="1:10" x14ac:dyDescent="0.25">
      <c r="A76" s="84"/>
      <c r="B76" s="85"/>
      <c r="C76" s="44" t="s">
        <v>200</v>
      </c>
      <c r="D76" s="86">
        <v>515000</v>
      </c>
      <c r="E76" s="87"/>
      <c r="F76" s="87"/>
      <c r="G76" s="87"/>
      <c r="H76" s="87"/>
      <c r="I76" s="87"/>
      <c r="J76" s="88"/>
    </row>
    <row r="77" spans="1:10" x14ac:dyDescent="0.25">
      <c r="A77" s="89"/>
      <c r="B77" s="90"/>
      <c r="C77" s="91" t="s">
        <v>248</v>
      </c>
      <c r="D77" s="100">
        <f>SUM(D75:D76)</f>
        <v>715000</v>
      </c>
      <c r="E77" s="45">
        <f>IF(D77&lt;=25000,1,IF(AND(D77&lt;=100000,D77&gt;=25001),2,IF(AND(D77&lt;=1000000,D77&gt;=100001),3,4)))</f>
        <v>3</v>
      </c>
      <c r="F77" s="45">
        <v>1</v>
      </c>
      <c r="G77" s="45">
        <v>1</v>
      </c>
      <c r="H77" s="45">
        <v>1</v>
      </c>
      <c r="I77" s="45">
        <v>1</v>
      </c>
      <c r="J77" s="93">
        <f t="shared" ref="J77" si="19">SUM(E77:I77)</f>
        <v>7</v>
      </c>
    </row>
    <row r="78" spans="1:10" x14ac:dyDescent="0.25">
      <c r="A78" s="78" t="s">
        <v>30</v>
      </c>
      <c r="B78" s="79" t="s">
        <v>86</v>
      </c>
      <c r="C78" s="80" t="s">
        <v>87</v>
      </c>
      <c r="D78" s="81">
        <v>65000</v>
      </c>
      <c r="E78" s="82"/>
      <c r="F78" s="82"/>
      <c r="G78" s="82"/>
      <c r="H78" s="82"/>
      <c r="I78" s="82"/>
      <c r="J78" s="83"/>
    </row>
    <row r="79" spans="1:10" x14ac:dyDescent="0.25">
      <c r="A79" s="84"/>
      <c r="B79" s="85"/>
      <c r="C79" s="44" t="s">
        <v>90</v>
      </c>
      <c r="D79" s="86">
        <v>1950000</v>
      </c>
      <c r="E79" s="82"/>
      <c r="F79" s="82"/>
      <c r="G79" s="82"/>
      <c r="H79" s="82"/>
      <c r="I79" s="82"/>
      <c r="J79" s="83"/>
    </row>
    <row r="80" spans="1:10" x14ac:dyDescent="0.25">
      <c r="A80" s="84"/>
      <c r="B80" s="85"/>
      <c r="C80" s="44" t="s">
        <v>98</v>
      </c>
      <c r="D80" s="86">
        <v>1500000</v>
      </c>
      <c r="E80" s="82"/>
      <c r="F80" s="82"/>
      <c r="G80" s="82"/>
      <c r="H80" s="82"/>
      <c r="I80" s="82"/>
      <c r="J80" s="83"/>
    </row>
    <row r="81" spans="1:10" x14ac:dyDescent="0.25">
      <c r="A81" s="84"/>
      <c r="B81" s="85"/>
      <c r="C81" s="44" t="s">
        <v>103</v>
      </c>
      <c r="D81" s="86">
        <v>2115000</v>
      </c>
      <c r="E81" s="87"/>
      <c r="F81" s="87"/>
      <c r="G81" s="87"/>
      <c r="H81" s="87"/>
      <c r="I81" s="87"/>
      <c r="J81" s="88"/>
    </row>
    <row r="82" spans="1:10" x14ac:dyDescent="0.25">
      <c r="A82" s="89"/>
      <c r="B82" s="90"/>
      <c r="C82" s="91" t="s">
        <v>248</v>
      </c>
      <c r="D82" s="100">
        <f>SUM(D78:D81)</f>
        <v>5630000</v>
      </c>
      <c r="E82" s="45">
        <f>IF(D82&lt;=25000,1,IF(AND(D82&lt;=100000,D82&gt;=25001),2,IF(AND(D82&lt;=1000000,D82&gt;=100001),3,4)))</f>
        <v>4</v>
      </c>
      <c r="F82" s="45">
        <v>1</v>
      </c>
      <c r="G82" s="45">
        <v>1</v>
      </c>
      <c r="H82" s="45">
        <v>1</v>
      </c>
      <c r="I82" s="45">
        <v>1</v>
      </c>
      <c r="J82" s="93">
        <f t="shared" ref="J82" si="20">SUM(E82:I82)</f>
        <v>8</v>
      </c>
    </row>
    <row r="83" spans="1:10" x14ac:dyDescent="0.25">
      <c r="A83" s="78" t="s">
        <v>249</v>
      </c>
      <c r="B83" s="79" t="s">
        <v>55</v>
      </c>
      <c r="C83" s="80" t="s">
        <v>81</v>
      </c>
      <c r="D83" s="81">
        <v>928260</v>
      </c>
      <c r="E83" s="82"/>
      <c r="F83" s="82"/>
      <c r="G83" s="82"/>
      <c r="H83" s="82"/>
      <c r="I83" s="82"/>
      <c r="J83" s="83"/>
    </row>
    <row r="84" spans="1:10" x14ac:dyDescent="0.25">
      <c r="A84" s="84"/>
      <c r="B84" s="85"/>
      <c r="C84" s="44" t="s">
        <v>82</v>
      </c>
      <c r="D84" s="86">
        <v>50000</v>
      </c>
      <c r="E84" s="82"/>
      <c r="F84" s="82"/>
      <c r="G84" s="82"/>
      <c r="H84" s="82"/>
      <c r="I84" s="82"/>
      <c r="J84" s="83"/>
    </row>
    <row r="85" spans="1:10" x14ac:dyDescent="0.25">
      <c r="A85" s="84"/>
      <c r="B85" s="85"/>
      <c r="C85" s="44" t="s">
        <v>83</v>
      </c>
      <c r="D85" s="86">
        <v>30000</v>
      </c>
      <c r="E85" s="82"/>
      <c r="F85" s="82"/>
      <c r="G85" s="82"/>
      <c r="H85" s="82"/>
      <c r="I85" s="82"/>
      <c r="J85" s="83"/>
    </row>
    <row r="86" spans="1:10" x14ac:dyDescent="0.25">
      <c r="A86" s="84"/>
      <c r="B86" s="85"/>
      <c r="C86" s="44" t="s">
        <v>85</v>
      </c>
      <c r="D86" s="86">
        <v>200000</v>
      </c>
      <c r="E86" s="82"/>
      <c r="F86" s="82"/>
      <c r="G86" s="82"/>
      <c r="H86" s="82"/>
      <c r="I86" s="82"/>
      <c r="J86" s="83"/>
    </row>
    <row r="87" spans="1:10" x14ac:dyDescent="0.25">
      <c r="A87" s="84"/>
      <c r="B87" s="85"/>
      <c r="C87" s="44" t="s">
        <v>89</v>
      </c>
      <c r="D87" s="86">
        <v>390000</v>
      </c>
      <c r="E87" s="82"/>
      <c r="F87" s="82"/>
      <c r="G87" s="82"/>
      <c r="H87" s="82"/>
      <c r="I87" s="82"/>
      <c r="J87" s="83"/>
    </row>
    <row r="88" spans="1:10" x14ac:dyDescent="0.25">
      <c r="A88" s="84"/>
      <c r="B88" s="85"/>
      <c r="C88" s="44" t="s">
        <v>96</v>
      </c>
      <c r="D88" s="86">
        <v>500000</v>
      </c>
      <c r="E88" s="82"/>
      <c r="F88" s="82"/>
      <c r="G88" s="82"/>
      <c r="H88" s="82"/>
      <c r="I88" s="82"/>
      <c r="J88" s="83"/>
    </row>
    <row r="89" spans="1:10" x14ac:dyDescent="0.25">
      <c r="A89" s="84"/>
      <c r="B89" s="85"/>
      <c r="C89" s="44" t="s">
        <v>100</v>
      </c>
      <c r="D89" s="86">
        <v>1300000</v>
      </c>
      <c r="E89" s="82"/>
      <c r="F89" s="82"/>
      <c r="G89" s="82"/>
      <c r="H89" s="82"/>
      <c r="I89" s="82"/>
      <c r="J89" s="83"/>
    </row>
    <row r="90" spans="1:10" x14ac:dyDescent="0.25">
      <c r="A90" s="84"/>
      <c r="B90" s="85"/>
      <c r="C90" s="44" t="s">
        <v>102</v>
      </c>
      <c r="D90" s="86">
        <v>510000</v>
      </c>
      <c r="E90" s="82"/>
      <c r="F90" s="82"/>
      <c r="G90" s="82"/>
      <c r="H90" s="82"/>
      <c r="I90" s="82"/>
      <c r="J90" s="83"/>
    </row>
    <row r="91" spans="1:10" x14ac:dyDescent="0.25">
      <c r="A91" s="84"/>
      <c r="B91" s="85"/>
      <c r="C91" s="44" t="s">
        <v>201</v>
      </c>
      <c r="D91" s="86">
        <v>195000</v>
      </c>
      <c r="E91" s="87"/>
      <c r="F91" s="87"/>
      <c r="G91" s="87"/>
      <c r="H91" s="87"/>
      <c r="I91" s="87"/>
      <c r="J91" s="88"/>
    </row>
    <row r="92" spans="1:10" x14ac:dyDescent="0.25">
      <c r="A92" s="89"/>
      <c r="B92" s="90"/>
      <c r="C92" s="91" t="s">
        <v>248</v>
      </c>
      <c r="D92" s="92">
        <f>SUM(D83:D91)</f>
        <v>4103260</v>
      </c>
      <c r="E92" s="45">
        <f t="shared" ref="E92:E93" si="21">IF(D92&lt;=25000,1,IF(AND(D92&lt;=100000,D92&gt;=25001),2,IF(AND(D92&lt;=1000000,D92&gt;=100001),3,4)))</f>
        <v>4</v>
      </c>
      <c r="F92" s="45">
        <v>1</v>
      </c>
      <c r="G92" s="45">
        <v>1</v>
      </c>
      <c r="H92" s="45">
        <v>1</v>
      </c>
      <c r="I92" s="45">
        <v>1</v>
      </c>
      <c r="J92" s="93">
        <f t="shared" ref="J92:J93" si="22">SUM(E92:I92)</f>
        <v>8</v>
      </c>
    </row>
    <row r="93" spans="1:10" x14ac:dyDescent="0.25">
      <c r="A93" s="75" t="s">
        <v>130</v>
      </c>
      <c r="B93" s="43" t="s">
        <v>230</v>
      </c>
      <c r="C93" s="76" t="s">
        <v>177</v>
      </c>
      <c r="D93" s="77">
        <v>30000</v>
      </c>
      <c r="E93" s="41">
        <f t="shared" si="21"/>
        <v>2</v>
      </c>
      <c r="F93" s="41">
        <v>1</v>
      </c>
      <c r="G93" s="41">
        <v>1</v>
      </c>
      <c r="H93" s="41">
        <v>1</v>
      </c>
      <c r="I93" s="41">
        <v>2</v>
      </c>
      <c r="J93" s="42">
        <f t="shared" si="22"/>
        <v>7</v>
      </c>
    </row>
    <row r="94" spans="1:10" x14ac:dyDescent="0.25">
      <c r="A94" s="78" t="s">
        <v>26</v>
      </c>
      <c r="B94" s="79" t="s">
        <v>50</v>
      </c>
      <c r="C94" s="80" t="s">
        <v>74</v>
      </c>
      <c r="D94" s="81">
        <v>350000</v>
      </c>
      <c r="E94" s="82"/>
      <c r="F94" s="82"/>
      <c r="G94" s="82"/>
      <c r="H94" s="82"/>
      <c r="I94" s="82"/>
      <c r="J94" s="83"/>
    </row>
    <row r="95" spans="1:10" x14ac:dyDescent="0.25">
      <c r="A95" s="84"/>
      <c r="B95" s="85"/>
      <c r="C95" s="44" t="s">
        <v>246</v>
      </c>
      <c r="D95" s="86">
        <v>200000</v>
      </c>
      <c r="E95" s="82"/>
      <c r="F95" s="82"/>
      <c r="G95" s="82"/>
      <c r="H95" s="82"/>
      <c r="I95" s="82"/>
      <c r="J95" s="83"/>
    </row>
    <row r="96" spans="1:10" x14ac:dyDescent="0.25">
      <c r="A96" s="84"/>
      <c r="B96" s="85"/>
      <c r="C96" s="44" t="s">
        <v>250</v>
      </c>
      <c r="D96" s="86">
        <v>50000</v>
      </c>
      <c r="E96" s="82"/>
      <c r="F96" s="82"/>
      <c r="G96" s="82"/>
      <c r="H96" s="82"/>
      <c r="I96" s="82"/>
      <c r="J96" s="83"/>
    </row>
    <row r="97" spans="1:10" x14ac:dyDescent="0.25">
      <c r="A97" s="84"/>
      <c r="B97" s="85"/>
      <c r="C97" s="44" t="s">
        <v>178</v>
      </c>
      <c r="D97" s="86">
        <v>200000</v>
      </c>
      <c r="E97" s="87"/>
      <c r="F97" s="87"/>
      <c r="G97" s="87"/>
      <c r="H97" s="87"/>
      <c r="I97" s="87"/>
      <c r="J97" s="88"/>
    </row>
    <row r="98" spans="1:10" x14ac:dyDescent="0.25">
      <c r="A98" s="89"/>
      <c r="B98" s="90"/>
      <c r="C98" s="91" t="s">
        <v>248</v>
      </c>
      <c r="D98" s="100">
        <f>SUM(D94:D97)</f>
        <v>800000</v>
      </c>
      <c r="E98" s="45">
        <f>IF(D98&lt;=25000,1,IF(AND(D98&lt;=100000,D98&gt;=25001),2,IF(AND(D98&lt;=1000000,D98&gt;=100001),3,4)))</f>
        <v>3</v>
      </c>
      <c r="F98" s="45">
        <v>1</v>
      </c>
      <c r="G98" s="45">
        <v>2</v>
      </c>
      <c r="H98" s="45">
        <v>2</v>
      </c>
      <c r="I98" s="45">
        <v>1</v>
      </c>
      <c r="J98" s="93">
        <f t="shared" ref="J98" si="23">SUM(E98:I98)</f>
        <v>9</v>
      </c>
    </row>
    <row r="99" spans="1:10" x14ac:dyDescent="0.25">
      <c r="A99" s="78" t="s">
        <v>94</v>
      </c>
      <c r="B99" s="79" t="s">
        <v>95</v>
      </c>
      <c r="C99" s="80" t="s">
        <v>245</v>
      </c>
      <c r="D99" s="81">
        <v>50000</v>
      </c>
      <c r="E99" s="82"/>
      <c r="F99" s="82"/>
      <c r="G99" s="82"/>
      <c r="H99" s="82"/>
      <c r="I99" s="82"/>
      <c r="J99" s="83"/>
    </row>
    <row r="100" spans="1:10" x14ac:dyDescent="0.25">
      <c r="A100" s="84"/>
      <c r="B100" s="85"/>
      <c r="C100" s="44" t="s">
        <v>244</v>
      </c>
      <c r="D100" s="86">
        <v>40000</v>
      </c>
      <c r="E100" s="82"/>
      <c r="F100" s="82"/>
      <c r="G100" s="82"/>
      <c r="H100" s="82"/>
      <c r="I100" s="82"/>
      <c r="J100" s="83"/>
    </row>
    <row r="101" spans="1:10" x14ac:dyDescent="0.25">
      <c r="A101" s="84"/>
      <c r="B101" s="85"/>
      <c r="C101" s="44" t="s">
        <v>179</v>
      </c>
      <c r="D101" s="86">
        <v>90000</v>
      </c>
      <c r="E101" s="87"/>
      <c r="F101" s="87"/>
      <c r="G101" s="87"/>
      <c r="H101" s="87"/>
      <c r="I101" s="87"/>
      <c r="J101" s="88"/>
    </row>
    <row r="102" spans="1:10" x14ac:dyDescent="0.25">
      <c r="A102" s="89"/>
      <c r="B102" s="90"/>
      <c r="C102" s="91" t="s">
        <v>248</v>
      </c>
      <c r="D102" s="92">
        <f>SUM(D99:D101)</f>
        <v>180000</v>
      </c>
      <c r="E102" s="45">
        <f t="shared" ref="E102:E115" si="24">IF(D102&lt;=25000,1,IF(AND(D102&lt;=100000,D102&gt;=25001),2,IF(AND(D102&lt;=1000000,D102&gt;=100001),3,4)))</f>
        <v>3</v>
      </c>
      <c r="F102" s="45">
        <v>1</v>
      </c>
      <c r="G102" s="45">
        <v>1</v>
      </c>
      <c r="H102" s="45">
        <v>1</v>
      </c>
      <c r="I102" s="45">
        <v>2</v>
      </c>
      <c r="J102" s="93">
        <f t="shared" ref="J102:J115" si="25">SUM(E102:I102)</f>
        <v>8</v>
      </c>
    </row>
    <row r="103" spans="1:10" x14ac:dyDescent="0.25">
      <c r="A103" s="75" t="s">
        <v>131</v>
      </c>
      <c r="B103" s="43" t="s">
        <v>231</v>
      </c>
      <c r="C103" s="76" t="s">
        <v>180</v>
      </c>
      <c r="D103" s="77">
        <v>50000</v>
      </c>
      <c r="E103" s="41">
        <f t="shared" si="24"/>
        <v>2</v>
      </c>
      <c r="F103" s="41">
        <v>1</v>
      </c>
      <c r="G103" s="41">
        <v>2</v>
      </c>
      <c r="H103" s="41">
        <v>1</v>
      </c>
      <c r="I103" s="41">
        <v>2</v>
      </c>
      <c r="J103" s="42">
        <f t="shared" si="25"/>
        <v>8</v>
      </c>
    </row>
    <row r="104" spans="1:10" x14ac:dyDescent="0.25">
      <c r="A104" s="75" t="s">
        <v>194</v>
      </c>
      <c r="B104" s="43" t="s">
        <v>241</v>
      </c>
      <c r="C104" s="76" t="s">
        <v>195</v>
      </c>
      <c r="D104" s="77">
        <v>49416</v>
      </c>
      <c r="E104" s="41">
        <f t="shared" si="24"/>
        <v>2</v>
      </c>
      <c r="F104" s="41">
        <v>1</v>
      </c>
      <c r="G104" s="41">
        <v>1</v>
      </c>
      <c r="H104" s="41">
        <v>2</v>
      </c>
      <c r="I104" s="41">
        <v>2</v>
      </c>
      <c r="J104" s="42">
        <f t="shared" si="25"/>
        <v>8</v>
      </c>
    </row>
    <row r="105" spans="1:10" x14ac:dyDescent="0.25">
      <c r="A105" s="75" t="s">
        <v>132</v>
      </c>
      <c r="B105" s="43" t="s">
        <v>232</v>
      </c>
      <c r="C105" s="76" t="s">
        <v>181</v>
      </c>
      <c r="D105" s="77">
        <v>50000</v>
      </c>
      <c r="E105" s="41">
        <f t="shared" si="24"/>
        <v>2</v>
      </c>
      <c r="F105" s="41">
        <v>1</v>
      </c>
      <c r="G105" s="41">
        <v>1</v>
      </c>
      <c r="H105" s="41">
        <v>1</v>
      </c>
      <c r="I105" s="41">
        <v>2</v>
      </c>
      <c r="J105" s="42">
        <f t="shared" si="25"/>
        <v>7</v>
      </c>
    </row>
    <row r="106" spans="1:10" x14ac:dyDescent="0.25">
      <c r="A106" s="75" t="s">
        <v>133</v>
      </c>
      <c r="B106" s="43" t="s">
        <v>233</v>
      </c>
      <c r="C106" s="76" t="s">
        <v>182</v>
      </c>
      <c r="D106" s="77">
        <v>45000</v>
      </c>
      <c r="E106" s="41">
        <f t="shared" si="24"/>
        <v>2</v>
      </c>
      <c r="F106" s="41">
        <v>1</v>
      </c>
      <c r="G106" s="41">
        <v>1</v>
      </c>
      <c r="H106" s="41">
        <v>1</v>
      </c>
      <c r="I106" s="41">
        <v>2</v>
      </c>
      <c r="J106" s="42">
        <f t="shared" si="25"/>
        <v>7</v>
      </c>
    </row>
    <row r="107" spans="1:10" x14ac:dyDescent="0.25">
      <c r="A107" s="75" t="s">
        <v>27</v>
      </c>
      <c r="B107" s="43" t="s">
        <v>51</v>
      </c>
      <c r="C107" s="76" t="s">
        <v>75</v>
      </c>
      <c r="D107" s="77">
        <v>78000</v>
      </c>
      <c r="E107" s="41">
        <f t="shared" si="24"/>
        <v>2</v>
      </c>
      <c r="F107" s="41">
        <v>1</v>
      </c>
      <c r="G107" s="41">
        <v>2</v>
      </c>
      <c r="H107" s="41">
        <v>1</v>
      </c>
      <c r="I107" s="41">
        <v>1</v>
      </c>
      <c r="J107" s="42">
        <f t="shared" si="25"/>
        <v>7</v>
      </c>
    </row>
    <row r="108" spans="1:10" x14ac:dyDescent="0.25">
      <c r="A108" s="75" t="s">
        <v>134</v>
      </c>
      <c r="B108" s="43" t="s">
        <v>234</v>
      </c>
      <c r="C108" s="76" t="s">
        <v>183</v>
      </c>
      <c r="D108" s="77">
        <v>15000</v>
      </c>
      <c r="E108" s="41">
        <f t="shared" si="24"/>
        <v>1</v>
      </c>
      <c r="F108" s="41">
        <v>1</v>
      </c>
      <c r="G108" s="41">
        <v>1</v>
      </c>
      <c r="H108" s="41">
        <v>1</v>
      </c>
      <c r="I108" s="41">
        <v>2</v>
      </c>
      <c r="J108" s="42">
        <f t="shared" si="25"/>
        <v>6</v>
      </c>
    </row>
    <row r="109" spans="1:10" x14ac:dyDescent="0.25">
      <c r="A109" s="75" t="s">
        <v>135</v>
      </c>
      <c r="B109" s="43" t="s">
        <v>251</v>
      </c>
      <c r="C109" s="76" t="s">
        <v>184</v>
      </c>
      <c r="D109" s="77">
        <v>40000</v>
      </c>
      <c r="E109" s="41">
        <f t="shared" si="24"/>
        <v>2</v>
      </c>
      <c r="F109" s="41">
        <v>3</v>
      </c>
      <c r="G109" s="41">
        <v>3</v>
      </c>
      <c r="H109" s="41">
        <v>1</v>
      </c>
      <c r="I109" s="41">
        <v>2</v>
      </c>
      <c r="J109" s="42">
        <f t="shared" si="25"/>
        <v>11</v>
      </c>
    </row>
    <row r="110" spans="1:10" x14ac:dyDescent="0.25">
      <c r="A110" s="75" t="s">
        <v>136</v>
      </c>
      <c r="B110" s="43" t="s">
        <v>235</v>
      </c>
      <c r="C110" s="76" t="s">
        <v>185</v>
      </c>
      <c r="D110" s="77">
        <v>15000</v>
      </c>
      <c r="E110" s="41">
        <f t="shared" si="24"/>
        <v>1</v>
      </c>
      <c r="F110" s="41">
        <v>1</v>
      </c>
      <c r="G110" s="41">
        <v>3</v>
      </c>
      <c r="H110" s="41">
        <v>2</v>
      </c>
      <c r="I110" s="41">
        <v>2</v>
      </c>
      <c r="J110" s="42">
        <f t="shared" si="25"/>
        <v>9</v>
      </c>
    </row>
    <row r="111" spans="1:10" x14ac:dyDescent="0.25">
      <c r="A111" s="75" t="s">
        <v>137</v>
      </c>
      <c r="B111" s="43" t="s">
        <v>236</v>
      </c>
      <c r="C111" s="76" t="s">
        <v>186</v>
      </c>
      <c r="D111" s="77">
        <v>15000</v>
      </c>
      <c r="E111" s="41">
        <f t="shared" si="24"/>
        <v>1</v>
      </c>
      <c r="F111" s="41">
        <v>1</v>
      </c>
      <c r="G111" s="41">
        <v>1</v>
      </c>
      <c r="H111" s="41">
        <v>2</v>
      </c>
      <c r="I111" s="41">
        <v>2</v>
      </c>
      <c r="J111" s="42">
        <f t="shared" si="25"/>
        <v>7</v>
      </c>
    </row>
    <row r="112" spans="1:10" x14ac:dyDescent="0.25">
      <c r="A112" s="75" t="s">
        <v>28</v>
      </c>
      <c r="B112" s="43" t="s">
        <v>52</v>
      </c>
      <c r="C112" s="76" t="s">
        <v>76</v>
      </c>
      <c r="D112" s="77">
        <v>145000</v>
      </c>
      <c r="E112" s="41">
        <f t="shared" si="24"/>
        <v>3</v>
      </c>
      <c r="F112" s="41">
        <v>1</v>
      </c>
      <c r="G112" s="41">
        <v>1</v>
      </c>
      <c r="H112" s="41">
        <v>1</v>
      </c>
      <c r="I112" s="41">
        <v>2</v>
      </c>
      <c r="J112" s="42">
        <f t="shared" si="25"/>
        <v>8</v>
      </c>
    </row>
    <row r="113" spans="1:10" x14ac:dyDescent="0.25">
      <c r="A113" s="75" t="s">
        <v>138</v>
      </c>
      <c r="B113" s="43" t="s">
        <v>237</v>
      </c>
      <c r="C113" s="76" t="s">
        <v>187</v>
      </c>
      <c r="D113" s="77">
        <v>20000</v>
      </c>
      <c r="E113" s="41">
        <f t="shared" si="24"/>
        <v>1</v>
      </c>
      <c r="F113" s="41">
        <v>1</v>
      </c>
      <c r="G113" s="41">
        <v>1</v>
      </c>
      <c r="H113" s="41">
        <v>1</v>
      </c>
      <c r="I113" s="41">
        <v>2</v>
      </c>
      <c r="J113" s="42">
        <f t="shared" si="25"/>
        <v>6</v>
      </c>
    </row>
    <row r="114" spans="1:10" x14ac:dyDescent="0.25">
      <c r="A114" s="75" t="s">
        <v>139</v>
      </c>
      <c r="B114" s="43" t="s">
        <v>238</v>
      </c>
      <c r="C114" s="76" t="s">
        <v>188</v>
      </c>
      <c r="D114" s="77">
        <v>50000</v>
      </c>
      <c r="E114" s="41">
        <f t="shared" si="24"/>
        <v>2</v>
      </c>
      <c r="F114" s="41">
        <v>1</v>
      </c>
      <c r="G114" s="41">
        <v>1</v>
      </c>
      <c r="H114" s="41">
        <v>1</v>
      </c>
      <c r="I114" s="41">
        <v>2</v>
      </c>
      <c r="J114" s="42">
        <f t="shared" si="25"/>
        <v>7</v>
      </c>
    </row>
    <row r="115" spans="1:10" x14ac:dyDescent="0.25">
      <c r="A115" s="75" t="s">
        <v>140</v>
      </c>
      <c r="B115" s="43" t="s">
        <v>239</v>
      </c>
      <c r="C115" s="76" t="s">
        <v>189</v>
      </c>
      <c r="D115" s="77">
        <v>30000</v>
      </c>
      <c r="E115" s="41">
        <f t="shared" si="24"/>
        <v>2</v>
      </c>
      <c r="F115" s="41">
        <v>1</v>
      </c>
      <c r="G115" s="41">
        <v>1</v>
      </c>
      <c r="H115" s="41">
        <v>1</v>
      </c>
      <c r="I115" s="41">
        <v>2</v>
      </c>
      <c r="J115" s="42">
        <f t="shared" si="25"/>
        <v>7</v>
      </c>
    </row>
    <row r="116" spans="1:10" x14ac:dyDescent="0.25">
      <c r="A116" s="78" t="s">
        <v>29</v>
      </c>
      <c r="B116" s="79" t="s">
        <v>53</v>
      </c>
      <c r="C116" s="80" t="s">
        <v>77</v>
      </c>
      <c r="D116" s="81">
        <v>250000</v>
      </c>
      <c r="E116" s="103"/>
      <c r="F116" s="103"/>
      <c r="G116" s="103"/>
      <c r="H116" s="103"/>
      <c r="I116" s="103"/>
      <c r="J116" s="104"/>
    </row>
    <row r="117" spans="1:10" x14ac:dyDescent="0.25">
      <c r="A117" s="84"/>
      <c r="B117" s="85"/>
      <c r="C117" s="101" t="s">
        <v>190</v>
      </c>
      <c r="D117" s="102">
        <v>275000</v>
      </c>
      <c r="E117" s="87"/>
      <c r="F117" s="87"/>
      <c r="G117" s="87"/>
      <c r="H117" s="87"/>
      <c r="I117" s="87"/>
      <c r="J117" s="88"/>
    </row>
    <row r="118" spans="1:10" ht="15.75" thickBot="1" x14ac:dyDescent="0.3">
      <c r="A118" s="105"/>
      <c r="B118" s="106"/>
      <c r="C118" s="107" t="s">
        <v>248</v>
      </c>
      <c r="D118" s="108">
        <f>SUM(D116:D117)</f>
        <v>525000</v>
      </c>
      <c r="E118" s="109">
        <f t="shared" ref="E118" si="26">IF(D118&lt;=25000,1,IF(AND(D118&lt;=100000,D118&gt;=25001),2,IF(AND(D118&lt;=1000000,D118&gt;=100001),3,4)))</f>
        <v>3</v>
      </c>
      <c r="F118" s="109">
        <v>1</v>
      </c>
      <c r="G118" s="109">
        <v>1</v>
      </c>
      <c r="H118" s="109">
        <v>1</v>
      </c>
      <c r="I118" s="109">
        <v>1</v>
      </c>
      <c r="J118" s="110">
        <f t="shared" ref="J118" si="27">SUM(E118:I118)</f>
        <v>7</v>
      </c>
    </row>
    <row r="120" spans="1:10" x14ac:dyDescent="0.25">
      <c r="I120">
        <v>6</v>
      </c>
      <c r="J120">
        <f>COUNT(J11,J22,J42,J57,J108,J113)</f>
        <v>6</v>
      </c>
    </row>
    <row r="121" spans="1:10" x14ac:dyDescent="0.25">
      <c r="I121">
        <v>7</v>
      </c>
      <c r="J121">
        <v>27</v>
      </c>
    </row>
    <row r="122" spans="1:10" x14ac:dyDescent="0.25">
      <c r="I122">
        <v>8</v>
      </c>
      <c r="J122">
        <f>COUNT(J5,J6,J7,J32,J37,J40,J47,J49,J58,J66,J69,J74,J82,J92,J102,J103,J104,J112)</f>
        <v>18</v>
      </c>
    </row>
    <row r="123" spans="1:10" x14ac:dyDescent="0.25">
      <c r="I123">
        <v>9</v>
      </c>
      <c r="J123">
        <f>COUNT(J10,J12,J15,J18,J33,J38,J39,J43,J52,J70,J98,J110)</f>
        <v>12</v>
      </c>
    </row>
    <row r="124" spans="1:10" x14ac:dyDescent="0.25">
      <c r="I124">
        <v>10</v>
      </c>
      <c r="J124">
        <f>COUNT(J26,J48,J61)</f>
        <v>3</v>
      </c>
    </row>
    <row r="125" spans="1:10" x14ac:dyDescent="0.25">
      <c r="I125">
        <v>11</v>
      </c>
      <c r="J125">
        <f>COUNT(J21,#REF!,J72,J109)</f>
        <v>3</v>
      </c>
    </row>
  </sheetData>
  <mergeCells count="43">
    <mergeCell ref="A75:A77"/>
    <mergeCell ref="B75:B77"/>
    <mergeCell ref="C1:C3"/>
    <mergeCell ref="D1:D3"/>
    <mergeCell ref="A16:A18"/>
    <mergeCell ref="B16:B18"/>
    <mergeCell ref="B13:B15"/>
    <mergeCell ref="A13:A15"/>
    <mergeCell ref="A23:A25"/>
    <mergeCell ref="B23:B25"/>
    <mergeCell ref="A29:A31"/>
    <mergeCell ref="B29:B31"/>
    <mergeCell ref="A45:A47"/>
    <mergeCell ref="B45:B47"/>
    <mergeCell ref="A19:A21"/>
    <mergeCell ref="B19:B21"/>
    <mergeCell ref="A116:A118"/>
    <mergeCell ref="B116:B118"/>
    <mergeCell ref="A83:A92"/>
    <mergeCell ref="B83:B92"/>
    <mergeCell ref="A54:A56"/>
    <mergeCell ref="B54:B56"/>
    <mergeCell ref="A67:A69"/>
    <mergeCell ref="B67:B69"/>
    <mergeCell ref="A94:A98"/>
    <mergeCell ref="B94:B98"/>
    <mergeCell ref="A62:A66"/>
    <mergeCell ref="B62:B66"/>
    <mergeCell ref="A78:A82"/>
    <mergeCell ref="B78:B82"/>
    <mergeCell ref="A99:A102"/>
    <mergeCell ref="B99:B102"/>
    <mergeCell ref="J2:J3"/>
    <mergeCell ref="E1:J1"/>
    <mergeCell ref="A8:A10"/>
    <mergeCell ref="B8:B10"/>
    <mergeCell ref="F2:F3"/>
    <mergeCell ref="G2:G3"/>
    <mergeCell ref="H2:H3"/>
    <mergeCell ref="I2:I3"/>
    <mergeCell ref="E2:E3"/>
    <mergeCell ref="A1:A3"/>
    <mergeCell ref="B1:B3"/>
  </mergeCells>
  <pageMargins left="0.7" right="0.7" top="0.75" bottom="0.75" header="0.3" footer="0.3"/>
  <pageSetup scale="50" orientation="portrait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A2" sqref="A2:A6"/>
    </sheetView>
  </sheetViews>
  <sheetFormatPr defaultRowHeight="15" x14ac:dyDescent="0.25"/>
  <cols>
    <col min="1" max="1" width="21.7109375" customWidth="1"/>
    <col min="2" max="2" width="11.42578125" bestFit="1" customWidth="1"/>
  </cols>
  <sheetData>
    <row r="2" spans="1:4" x14ac:dyDescent="0.25">
      <c r="A2" t="s">
        <v>0</v>
      </c>
      <c r="B2" s="74"/>
      <c r="C2" s="74"/>
      <c r="D2" s="74"/>
    </row>
    <row r="3" spans="1:4" x14ac:dyDescent="0.25">
      <c r="A3" t="s">
        <v>2</v>
      </c>
      <c r="B3" s="74"/>
      <c r="C3" s="74"/>
      <c r="D3" s="74"/>
    </row>
    <row r="4" spans="1:4" x14ac:dyDescent="0.25">
      <c r="A4" t="s">
        <v>3</v>
      </c>
      <c r="B4" s="74"/>
      <c r="C4" s="74"/>
      <c r="D4" s="74"/>
    </row>
    <row r="5" spans="1:4" x14ac:dyDescent="0.25">
      <c r="A5" t="s">
        <v>4</v>
      </c>
      <c r="B5" s="74"/>
      <c r="C5" s="74"/>
      <c r="D5" s="74"/>
    </row>
    <row r="6" spans="1:4" x14ac:dyDescent="0.25">
      <c r="A6" t="s">
        <v>5</v>
      </c>
      <c r="B6" s="74"/>
      <c r="C6" s="74"/>
      <c r="D6" s="74"/>
    </row>
    <row r="8" spans="1:4" x14ac:dyDescent="0.25">
      <c r="A8" t="s">
        <v>6</v>
      </c>
    </row>
  </sheetData>
  <mergeCells count="5"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thglass</dc:creator>
  <cp:lastModifiedBy>thglass</cp:lastModifiedBy>
  <cp:lastPrinted>2015-09-16T15:13:12Z</cp:lastPrinted>
  <dcterms:created xsi:type="dcterms:W3CDTF">2015-08-25T11:00:47Z</dcterms:created>
  <dcterms:modified xsi:type="dcterms:W3CDTF">2015-09-16T15:13:16Z</dcterms:modified>
</cp:coreProperties>
</file>